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u mapa" state="visible" r:id="rId4"/>
    <sheet sheetId="2" name="Base" state="visible" r:id="rId5"/>
    <sheet sheetId="3" name="Ajustes" state="visible" r:id="rId6"/>
    <sheet sheetId="4" name="Segmentos" state="visible" r:id="rId7"/>
  </sheets>
  <calcPr calcId="171027" fullCalcOnLoad="1"/>
</workbook>
</file>

<file path=xl/sharedStrings.xml><?xml version="1.0" encoding="utf-8"?>
<sst xmlns="http://schemas.openxmlformats.org/spreadsheetml/2006/main" count="218" uniqueCount="85">
  <si>
    <t>Mapa de canais por segmento</t>
  </si>
  <si>
    <t>Escolha o segmento, o ticket e o tipo de venda nas células em laranja. A pontuação e a verba sugerida se recalculam.</t>
  </si>
  <si>
    <t>SEU NEGÓCIO</t>
  </si>
  <si>
    <r>
      <rPr>
        <color rgb="FFE63901"/>
        <sz val="9"/>
        <rFont val="Arial"/>
      </rPr>
      <t xml:space="preserve">■ </t>
    </r>
    <r>
      <rPr>
        <color rgb="FF71717A"/>
        <sz val="9"/>
        <rFont val="Arial"/>
      </rPr>
      <t xml:space="preserve">Preencha as células em laranja      </t>
    </r>
    <r>
      <rPr>
        <color rgb="FFC4C4CC"/>
        <sz val="9"/>
        <rFont val="Arial"/>
      </rPr>
      <t xml:space="preserve">■ </t>
    </r>
    <r>
      <rPr>
        <color rgb="FF71717A"/>
        <sz val="9"/>
        <rFont val="Arial"/>
      </rPr>
      <t>As cinzas calculam sozinhas</t>
    </r>
  </si>
  <si>
    <t>Segmento</t>
  </si>
  <si>
    <t>Serviços profissionais B2B</t>
  </si>
  <si>
    <t>↓ Escolha na lista</t>
  </si>
  <si>
    <t>Ticket médio</t>
  </si>
  <si>
    <t>Médio</t>
  </si>
  <si>
    <t>Como a venda acontece</t>
  </si>
  <si>
    <t>Conversa com vendedor</t>
  </si>
  <si>
    <t>Verba mensal de mídia</t>
  </si>
  <si>
    <t>PONTUAÇÃO E VERBA SUGERIDA POR CANAL</t>
  </si>
  <si>
    <t>Canal</t>
  </si>
  <si>
    <t>Papel</t>
  </si>
  <si>
    <t>Base</t>
  </si>
  <si>
    <t>Ajuste ticket</t>
  </si>
  <si>
    <t>Ajuste venda</t>
  </si>
  <si>
    <t>Pontuação</t>
  </si>
  <si>
    <t>Pago?</t>
  </si>
  <si>
    <t>Posição</t>
  </si>
  <si>
    <t>Ordem pagos</t>
  </si>
  <si>
    <t>Verba sugerida</t>
  </si>
  <si>
    <t>Google Ads (Pesquisa)</t>
  </si>
  <si>
    <t>Captura quem já está procurando</t>
  </si>
  <si>
    <t>Sim</t>
  </si>
  <si>
    <t>Google Shopping e Performance Max</t>
  </si>
  <si>
    <t>Vitrine de produtos no Google</t>
  </si>
  <si>
    <t>Meta Ads (Instagram e Facebook)</t>
  </si>
  <si>
    <t>Cria interesse e faz remarketing</t>
  </si>
  <si>
    <t>LinkedIn Ads</t>
  </si>
  <si>
    <t>Alcança cargo e empresa certos</t>
  </si>
  <si>
    <t>YouTube e vídeo</t>
  </si>
  <si>
    <t>Educa e cria lembrança de marca</t>
  </si>
  <si>
    <t>TikTok Ads</t>
  </si>
  <si>
    <t>Alcance amplo com criativo nativo</t>
  </si>
  <si>
    <t>SEO e conteúdo</t>
  </si>
  <si>
    <t>Tráfego que se acumula com o tempo</t>
  </si>
  <si>
    <t>Não</t>
  </si>
  <si>
    <t>Perfil da Empresa no Google e Maps</t>
  </si>
  <si>
    <t>Aparece para quem busca perto</t>
  </si>
  <si>
    <t>Marketplaces e portais</t>
  </si>
  <si>
    <t>Vende onde o cliente já compra</t>
  </si>
  <si>
    <t>E-mail e WhatsApp (CRM)</t>
  </si>
  <si>
    <t>Converte e retém quem já conhece</t>
  </si>
  <si>
    <t>Indicação e parcerias</t>
  </si>
  <si>
    <t>Lead mais quente e mais barato</t>
  </si>
  <si>
    <t>Prospecção ativa</t>
  </si>
  <si>
    <t>Vai atrás de contas específicas</t>
  </si>
  <si>
    <t>A verba sugerida vai para até três canais pagos entre os seis primeiros da lista, na proporção da pontuação (mesma regra da página). Canais que não são pagos (Google Maps, SEO, e-mail e WhatsApp, indicação, prospecção) pedem tempo do time. Ordene pela coluna Posição para ver a lista em ordem. Avalie em ciclos de 8 a 12 semanas: depois disso, quem manda é o custo por cliente de cada canal.</t>
  </si>
  <si>
    <t>Material gratuito da Manáry · manary.co</t>
  </si>
  <si>
    <t>Pontuação base</t>
  </si>
  <si>
    <t>Pontuação de cada canal por segmento, antes dos ajustes de ticket e de venda.</t>
  </si>
  <si>
    <t>Tecnologia e software</t>
  </si>
  <si>
    <t>E-commerce e varejo online</t>
  </si>
  <si>
    <t>Serviços financeiros</t>
  </si>
  <si>
    <t>Educação e cursos</t>
  </si>
  <si>
    <t>Saúde e bem-estar</t>
  </si>
  <si>
    <t>Varejo físico e serviços locais</t>
  </si>
  <si>
    <t>Indústria e manufatura</t>
  </si>
  <si>
    <t>Imobiliário e construção</t>
  </si>
  <si>
    <t>Pontuação de 0 a 10: 8 a 10 = prioridade alta; 5 a 7 = média; 1 a 4 = complementar; 0 = não recomendado no início.</t>
  </si>
  <si>
    <t>Ajustes</t>
  </si>
  <si>
    <t>Quanto cada opção de ticket e de venda soma ou tira da pontuação de cada canal.</t>
  </si>
  <si>
    <t>Tipo</t>
  </si>
  <si>
    <t>Opção</t>
  </si>
  <si>
    <t>Ajuste</t>
  </si>
  <si>
    <t>Ticket</t>
  </si>
  <si>
    <t>Baixo</t>
  </si>
  <si>
    <t>Alto</t>
  </si>
  <si>
    <t>Venda</t>
  </si>
  <si>
    <t>Compra direto no site</t>
  </si>
  <si>
    <t>Loja ou atendimento presencial</t>
  </si>
  <si>
    <t>Segmentos</t>
  </si>
  <si>
    <t>Os segmentos da lista e o que observar em cada um.</t>
  </si>
  <si>
    <t>Observação</t>
  </si>
  <si>
    <t>A busca captura quem já compara soluções, e o conteúdo reduz o custo de aquisição com o tempo. Quando a venda é para empresas, LinkedIn e prospecção ativa entram para alcançar contas específicas.</t>
  </si>
  <si>
    <t>Shopping e Meta costumam puxar a primeira venda. E-mail e WhatsApp fazem a recompra, que é onde fica a margem. Marketplaces ajudam a girar estoque, com margem menor.</t>
  </si>
  <si>
    <t>Confiança pesa muito: conteúdo educativo e prova social fazem parte da estratégia de mídia. A comunicação do setor é regulada, então anúncios e páginas precisam seguir as regras.</t>
  </si>
  <si>
    <t>A captação tem sazonalidade forte, com picos de matrícula. Meta e vídeo criam interesse, a busca captura quem já decidiu estudar e o WhatsApp converte.</t>
  </si>
  <si>
    <t>Busca local e Google Maps são decisivos para clínicas e consultórios. Os anúncios de saúde seguem regras dos conselhos profissionais e das plataformas.</t>
  </si>
  <si>
    <t>A indicação continua sendo o canal mais forte; busca e LinkedIn trazem demanda nova. Conteúdo especializado encurta o ciclo de venda e qualifica o lead antes da primeira reunião.</t>
  </si>
  <si>
    <t>O Perfil da Empresa no Google é a vitrine principal: fotos, horários e avaliações em dia. Meta com segmentação por raio funciona bem para promoções e eventos.</t>
  </si>
  <si>
    <t>O comprador técnico pesquisa muito antes de falar com o vendedor. Catálogo técnico, SEO e busca por termos de especificação fazem diferença; feiras e prospecção completam.</t>
  </si>
  <si>
    <t>Lançamentos pedem Meta e vídeo para gerar interesse; portais e busca capturam quem já procura. A nutrição por WhatsApp é essencial em ciclos de decisão longos.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</si>
</sst>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 #,##0"/>
    <numFmt numFmtId="165" formatCode="+0;-0;0"/>
  </numFmts>
  <fonts count="13" x14ac:knownFonts="1">
    <font>
      <color theme="1"/>
      <family val="2"/>
      <scheme val="minor"/>
      <sz val="11"/>
      <name val="Calibri"/>
    </font>
    <font>
      <b/>
      <color rgb="FFFFFFFF"/>
      <sz val="18"/>
      <name val="Arial"/>
    </font>
    <font>
      <color rgb="FFD4D4D8"/>
      <sz val="10"/>
      <name val="Arial"/>
    </font>
    <font>
      <b/>
      <color rgb="FFE63901"/>
      <sz val="9"/>
      <name val="Arial"/>
    </font>
    <font>
      <b/>
      <color rgb="FF0A0A0A"/>
      <sz val="10"/>
      <name val="Arial"/>
    </font>
    <font>
      <b/>
      <color rgb="FF0A0A0A"/>
      <sz val="11"/>
      <name val="Arial"/>
    </font>
    <font>
      <color rgb="FF71717A"/>
      <sz val="9"/>
      <name val="Arial"/>
    </font>
    <font>
      <b/>
      <color rgb="FFFFFFFF"/>
      <sz val="10"/>
      <name val="Arial"/>
    </font>
    <font>
      <color rgb="FF0A0A0A"/>
      <sz val="10"/>
      <name val="Arial"/>
    </font>
    <font>
      <b/>
      <color rgb="FFE63901"/>
      <sz val="11"/>
      <name val="Arial"/>
    </font>
    <font>
      <b/>
      <u/>
      <color rgb="FFE63901"/>
      <sz val="9"/>
      <name val="Arial"/>
    </font>
    <font>
      <b/>
      <color rgb="FFE63901"/>
      <sz val="10"/>
      <name val="Arial"/>
    </font>
    <font>
      <b/>
      <color rgb="FF71717A"/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0B0B0D"/>
      </patternFill>
    </fill>
    <fill>
      <patternFill patternType="solid">
        <fgColor rgb="FFFFF1EB"/>
      </patternFill>
    </fill>
    <fill>
      <patternFill patternType="solid">
        <fgColor rgb="FF18181B"/>
      </patternFill>
    </fill>
    <fill>
      <patternFill patternType="solid">
        <fgColor rgb="FFF4F4F5"/>
      </patternFill>
    </fill>
    <fill>
      <patternFill patternType="solid">
        <fgColor rgb="FFFAFAFA"/>
      </patternFill>
    </fill>
  </fills>
  <borders count="6">
    <border>
      <left/>
      <right/>
      <top/>
      <bottom/>
      <diagonal/>
    </border>
    <border>
      <left/>
      <right/>
      <top/>
      <bottom style="thick">
        <color rgb="FFE63901"/>
      </bottom>
      <diagonal/>
    </border>
    <border>
      <left style="thin">
        <color rgb="FFE4E4E7"/>
      </left>
      <right style="thin">
        <color rgb="FFE4E4E7"/>
      </right>
      <top style="thin">
        <color rgb="FFE4E4E7"/>
      </top>
      <bottom style="thin">
        <color rgb="FFE4E4E7"/>
      </bottom>
      <diagonal/>
    </border>
    <border>
      <left style="thin">
        <color rgb="FFE63901"/>
      </left>
      <right style="thin">
        <color rgb="FFE63901"/>
      </right>
      <top style="thin">
        <color rgb="FFE63901"/>
      </top>
      <bottom style="thin">
        <color rgb="FFE63901"/>
      </bottom>
      <diagonal/>
    </border>
    <border>
      <left style="thin">
        <color rgb="FF18181B"/>
      </left>
      <right style="thin">
        <color rgb="FF18181B"/>
      </right>
      <top style="thin">
        <color rgb="FF18181B"/>
      </top>
      <bottom style="thin">
        <color rgb="FF18181B"/>
      </bottom>
      <diagonal/>
    </border>
    <border>
      <left/>
      <right/>
      <top style="thin">
        <color rgb="FFE4E4E7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vertical="bottom" indent="1"/>
    </xf>
    <xf numFmtId="0" fontId="2" fillId="2" borderId="1" xfId="0" applyFont="1" applyFill="1" applyBorder="1" applyAlignment="1">
      <alignment vertical="top" indent="1"/>
    </xf>
    <xf numFmtId="0" fontId="3" fillId="0" borderId="0" xfId="0" applyFont="1" applyAlignment="1">
      <alignment vertical="bottom"/>
    </xf>
    <xf numFmtId="0" fontId="0" fillId="0" borderId="0" xfId="0" applyAlignment="1">
      <alignment horizontal="right" vertical="bottom"/>
    </xf>
    <xf numFmtId="0" fontId="4" fillId="0" borderId="2" xfId="0" applyFont="1" applyBorder="1" applyAlignment="1">
      <alignment vertical="center" wrapText="1" indent="1"/>
    </xf>
    <xf numFmtId="49" fontId="5" fillId="3" borderId="3" xfId="0" applyNumberFormat="1" applyFont="1" applyFill="1" applyBorder="1" applyAlignment="1">
      <alignment vertical="center" indent="1"/>
    </xf>
    <xf numFmtId="0" fontId="6" fillId="0" borderId="0" xfId="0" applyFont="1" applyAlignment="1">
      <alignment vertical="center" indent="1"/>
    </xf>
    <xf numFmtId="164" fontId="5" fillId="3" borderId="3" xfId="0" applyNumberFormat="1" applyFont="1" applyFill="1" applyBorder="1" applyAlignment="1">
      <alignment horizontal="right" vertical="center" indent="1"/>
    </xf>
    <xf numFmtId="0" fontId="7" fillId="4" borderId="4" xfId="0" applyFont="1" applyFill="1" applyBorder="1" applyAlignment="1">
      <alignment vertical="center" wrapText="1" indent="1"/>
    </xf>
    <xf numFmtId="0" fontId="7" fillId="4" borderId="4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 indent="1"/>
    </xf>
    <xf numFmtId="1" fontId="5" fillId="5" borderId="2" xfId="0" applyNumberFormat="1" applyFont="1" applyFill="1" applyBorder="1" applyAlignment="1">
      <alignment horizontal="center" vertical="center"/>
    </xf>
    <xf numFmtId="165" fontId="5" fillId="5" borderId="2" xfId="0" applyNumberFormat="1" applyFont="1" applyFill="1" applyBorder="1" applyAlignment="1">
      <alignment horizontal="center" vertical="center"/>
    </xf>
    <xf numFmtId="1" fontId="9" fillId="5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164" fontId="5" fillId="5" borderId="2" xfId="0" applyNumberFormat="1" applyFont="1" applyFill="1" applyBorder="1" applyAlignment="1">
      <alignment horizontal="right" vertical="center" indent="1"/>
    </xf>
    <xf numFmtId="0" fontId="4" fillId="6" borderId="2" xfId="0" applyFont="1" applyFill="1" applyBorder="1" applyAlignment="1">
      <alignment vertical="center" wrapText="1" indent="1"/>
    </xf>
    <xf numFmtId="0" fontId="8" fillId="6" borderId="2" xfId="0" applyFont="1" applyFill="1" applyBorder="1" applyAlignment="1">
      <alignment vertical="center" wrapText="1" indent="1"/>
    </xf>
    <xf numFmtId="0" fontId="8" fillId="6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10" fillId="0" borderId="5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6" fillId="0" borderId="0" xfId="0" applyFont="1"/>
    <xf numFmtId="165" fontId="11" fillId="0" borderId="2" xfId="0" applyNumberFormat="1" applyFont="1" applyBorder="1" applyAlignment="1">
      <alignment horizontal="center" vertical="center" wrapText="1"/>
    </xf>
    <xf numFmtId="165" fontId="11" fillId="6" borderId="2" xfId="0" applyNumberFormat="1" applyFont="1" applyFill="1" applyBorder="1" applyAlignment="1">
      <alignment horizontal="center" vertical="center" wrapText="1"/>
    </xf>
    <xf numFmtId="165" fontId="12" fillId="6" borderId="2" xfId="0" applyNumberFormat="1" applyFont="1" applyFill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color rgb="FFFFFFFF"/>
      </font>
      <fill>
        <patternFill patternType="solid">
          <bgColor rgb="FF18181B"/>
        </patternFill>
      </fill>
    </dxf>
    <dxf>
      <font>
        <color rgb="FFA1A1AA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8</xdr:col>
      <xdr:colOff>504825</xdr:colOff>
      <xdr:row>0</xdr:row>
      <xdr:rowOff>85725</xdr:rowOff>
    </xdr:from>
    <xdr:ext cx="1343025" cy="6477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8</xdr:col>
      <xdr:colOff>638175</xdr:colOff>
      <xdr:row>0</xdr:row>
      <xdr:rowOff>85725</xdr:rowOff>
    </xdr:from>
    <xdr:ext cx="1343025" cy="6477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2</xdr:col>
      <xdr:colOff>1971675</xdr:colOff>
      <xdr:row>0</xdr:row>
      <xdr:rowOff>85725</xdr:rowOff>
    </xdr:from>
    <xdr:ext cx="1343025" cy="6477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1</xdr:col>
      <xdr:colOff>5838825</xdr:colOff>
      <xdr:row>0</xdr:row>
      <xdr:rowOff>85725</xdr:rowOff>
    </xdr:from>
    <xdr:ext cx="1343025" cy="6477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anary.co/e-books/mapa-de-canais-por-segmento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manary.co/e-books/mapa-de-canais-por-segmento/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manary.co/e-books/mapa-de-canais-por-segmento/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manary.co/e-books/mapa-de-canais-por-segmento/" TargetMode="External"/><Relationship Id="rId2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63901"/>
    <pageSetUpPr fitToPage="1"/>
  </sheetPr>
  <dimension ref="A1:J25"/>
  <sheetViews>
    <sheetView workbookViewId="0" showGridLines="0"/>
  </sheetViews>
  <sheetFormatPr defaultRowHeight="15" outlineLevelRow="0" outlineLevelCol="0" x14ac:dyDescent="55"/>
  <cols>
    <col min="1" max="1" width="38" customWidth="1"/>
    <col min="2" max="2" width="36" customWidth="1"/>
    <col min="3" max="5" width="12" customWidth="1"/>
    <col min="6" max="6" width="13" customWidth="1"/>
    <col min="7" max="7" width="10" customWidth="1"/>
    <col min="8" max="8" width="13" customWidth="1"/>
    <col min="9" max="9" width="12" customWidth="1"/>
    <col min="10" max="10" width="18" customWidth="1"/>
  </cols>
  <sheetData>
    <row r="1" ht="36" customHeight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8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6" customHeight="1" spans="1:10" x14ac:dyDescent="0.25">
      <c r="A3" s="3" t="s">
        <v>2</v>
      </c>
      <c r="B3" s="3"/>
      <c r="C3" s="4" t="s">
        <v>3</v>
      </c>
      <c r="D3" s="4"/>
      <c r="E3" s="4"/>
      <c r="F3" s="4"/>
      <c r="G3" s="4"/>
      <c r="H3" s="4"/>
      <c r="I3" s="4"/>
      <c r="J3" s="4"/>
    </row>
    <row r="4" ht="24" customHeight="1" spans="1:3" x14ac:dyDescent="0.25">
      <c r="A4" s="5" t="s">
        <v>4</v>
      </c>
      <c r="B4" s="6" t="s">
        <v>5</v>
      </c>
      <c r="C4" s="7" t="s">
        <v>6</v>
      </c>
    </row>
    <row r="5" ht="24" customHeight="1" spans="1:3" x14ac:dyDescent="0.25">
      <c r="A5" s="5" t="s">
        <v>7</v>
      </c>
      <c r="B5" s="6" t="s">
        <v>8</v>
      </c>
      <c r="C5" s="7" t="s">
        <v>6</v>
      </c>
    </row>
    <row r="6" ht="24" customHeight="1" spans="1:3" x14ac:dyDescent="0.25">
      <c r="A6" s="5" t="s">
        <v>9</v>
      </c>
      <c r="B6" s="6" t="s">
        <v>10</v>
      </c>
      <c r="C6" s="7" t="s">
        <v>6</v>
      </c>
    </row>
    <row r="7" ht="24" customHeight="1" spans="1:2" x14ac:dyDescent="0.25">
      <c r="A7" s="5" t="s">
        <v>11</v>
      </c>
      <c r="B7" s="8">
        <v>20000</v>
      </c>
    </row>
    <row r="8" ht="30" customHeight="1" spans="1:10" x14ac:dyDescent="0.25">
      <c r="A8" s="3" t="s">
        <v>12</v>
      </c>
      <c r="B8" s="3"/>
      <c r="C8" s="3"/>
      <c r="D8" s="3"/>
      <c r="E8" s="3"/>
      <c r="F8" s="3"/>
      <c r="G8" s="3"/>
      <c r="H8" s="3"/>
      <c r="I8" s="3"/>
      <c r="J8" s="3"/>
    </row>
    <row r="9" ht="32" customHeight="1" spans="1:10" x14ac:dyDescent="0.25">
      <c r="A9" s="9" t="s">
        <v>13</v>
      </c>
      <c r="B9" s="9" t="s">
        <v>14</v>
      </c>
      <c r="C9" s="10" t="s">
        <v>15</v>
      </c>
      <c r="D9" s="10" t="s">
        <v>16</v>
      </c>
      <c r="E9" s="10" t="s">
        <v>17</v>
      </c>
      <c r="F9" s="10" t="s">
        <v>18</v>
      </c>
      <c r="G9" s="10" t="s">
        <v>19</v>
      </c>
      <c r="H9" s="10" t="s">
        <v>20</v>
      </c>
      <c r="I9" s="10" t="s">
        <v>21</v>
      </c>
      <c r="J9" s="10" t="s">
        <v>22</v>
      </c>
    </row>
    <row r="10" ht="24" customHeight="1" spans="1:10" x14ac:dyDescent="0.25">
      <c r="A10" s="5" t="s">
        <v>23</v>
      </c>
      <c r="B10" s="11" t="s">
        <v>24</v>
      </c>
      <c r="C10" s="12">
        <f>INDEX(Base!$B$5:$J$16,MATCH(A10,Base!$A$5:$A$16,0),MATCH($B$4,Base!$B$4:$J$4,0))</f>
      </c>
      <c r="D10" s="13">
        <f>SUMIFS(Ajustes!$D$5:$D$37,Ajustes!$A$5:$A$37,"Ticket",Ajustes!$B$5:$B$37,$B$5,Ajustes!$C$5:$C$37,A10)</f>
      </c>
      <c r="E10" s="13">
        <f>SUMIFS(Ajustes!$D$5:$D$37,Ajustes!$A$5:$A$37,"Venda",Ajustes!$B$5:$B$37,$B$6,Ajustes!$C$5:$C$37,A10)</f>
      </c>
      <c r="F10" s="14">
        <f>MAX(0,C10+D10+E10)</f>
      </c>
      <c r="G10" s="15" t="s">
        <v>25</v>
      </c>
      <c r="H10" s="12">
        <f>IF(F10=0,"",COUNTIF($F10:$F21,"&gt;"&amp;F10)+COUNTIF($F10:F10,F10))</f>
      </c>
      <c r="I10" s="12">
        <f>IF(OR(G10&lt;&gt;"Sim",H10=""),"",IF(H10&gt;6,"",COUNTIFS($G10:$G21,"Sim",$H10:$H21,"&lt;"&amp;H10)+1))</f>
      </c>
      <c r="J10" s="16">
        <f>IF(AND(I10&lt;&gt;"",I10&lt;=3),F10/SUMIFS($F$10:$F$21,$I$10:$I$21,"&lt;=3")*$B$7,0)</f>
      </c>
    </row>
    <row r="11" ht="24" customHeight="1" spans="1:10" x14ac:dyDescent="0.25">
      <c r="A11" s="17" t="s">
        <v>26</v>
      </c>
      <c r="B11" s="18" t="s">
        <v>27</v>
      </c>
      <c r="C11" s="12">
        <f>INDEX(Base!$B$5:$J$16,MATCH(A11,Base!$A$5:$A$16,0),MATCH($B$4,Base!$B$4:$J$4,0))</f>
      </c>
      <c r="D11" s="13">
        <f>SUMIFS(Ajustes!$D$5:$D$37,Ajustes!$A$5:$A$37,"Ticket",Ajustes!$B$5:$B$37,$B$5,Ajustes!$C$5:$C$37,A11)</f>
      </c>
      <c r="E11" s="13">
        <f>SUMIFS(Ajustes!$D$5:$D$37,Ajustes!$A$5:$A$37,"Venda",Ajustes!$B$5:$B$37,$B$6,Ajustes!$C$5:$C$37,A11)</f>
      </c>
      <c r="F11" s="14">
        <f>MAX(0,C11+D11+E11)</f>
      </c>
      <c r="G11" s="19" t="s">
        <v>25</v>
      </c>
      <c r="H11" s="12">
        <f>IF(F11=0,"",COUNTIF($F10:$F21,"&gt;"&amp;F11)+COUNTIF($F10:F11,F11))</f>
      </c>
      <c r="I11" s="12">
        <f>IF(OR(G11&lt;&gt;"Sim",H11=""),"",IF(H11&gt;6,"",COUNTIFS($G10:$G21,"Sim",$H10:$H21,"&lt;"&amp;H11)+1))</f>
      </c>
      <c r="J11" s="16">
        <f>IF(AND(I11&lt;&gt;"",I11&lt;=3),F11/SUMIFS($F$10:$F$21,$I$10:$I$21,"&lt;=3")*$B$7,0)</f>
      </c>
    </row>
    <row r="12" ht="24" customHeight="1" spans="1:10" x14ac:dyDescent="0.25">
      <c r="A12" s="5" t="s">
        <v>28</v>
      </c>
      <c r="B12" s="11" t="s">
        <v>29</v>
      </c>
      <c r="C12" s="12">
        <f>INDEX(Base!$B$5:$J$16,MATCH(A12,Base!$A$5:$A$16,0),MATCH($B$4,Base!$B$4:$J$4,0))</f>
      </c>
      <c r="D12" s="13">
        <f>SUMIFS(Ajustes!$D$5:$D$37,Ajustes!$A$5:$A$37,"Ticket",Ajustes!$B$5:$B$37,$B$5,Ajustes!$C$5:$C$37,A12)</f>
      </c>
      <c r="E12" s="13">
        <f>SUMIFS(Ajustes!$D$5:$D$37,Ajustes!$A$5:$A$37,"Venda",Ajustes!$B$5:$B$37,$B$6,Ajustes!$C$5:$C$37,A12)</f>
      </c>
      <c r="F12" s="14">
        <f>MAX(0,C12+D12+E12)</f>
      </c>
      <c r="G12" s="15" t="s">
        <v>25</v>
      </c>
      <c r="H12" s="12">
        <f>IF(F12=0,"",COUNTIF($F10:$F21,"&gt;"&amp;F12)+COUNTIF($F10:F12,F12))</f>
      </c>
      <c r="I12" s="12">
        <f>IF(OR(G12&lt;&gt;"Sim",H12=""),"",IF(H12&gt;6,"",COUNTIFS($G10:$G21,"Sim",$H10:$H21,"&lt;"&amp;H12)+1))</f>
      </c>
      <c r="J12" s="16">
        <f>IF(AND(I12&lt;&gt;"",I12&lt;=3),F12/SUMIFS($F$10:$F$21,$I$10:$I$21,"&lt;=3")*$B$7,0)</f>
      </c>
    </row>
    <row r="13" ht="24" customHeight="1" spans="1:10" x14ac:dyDescent="0.25">
      <c r="A13" s="17" t="s">
        <v>30</v>
      </c>
      <c r="B13" s="18" t="s">
        <v>31</v>
      </c>
      <c r="C13" s="12">
        <f>INDEX(Base!$B$5:$J$16,MATCH(A13,Base!$A$5:$A$16,0),MATCH($B$4,Base!$B$4:$J$4,0))</f>
      </c>
      <c r="D13" s="13">
        <f>SUMIFS(Ajustes!$D$5:$D$37,Ajustes!$A$5:$A$37,"Ticket",Ajustes!$B$5:$B$37,$B$5,Ajustes!$C$5:$C$37,A13)</f>
      </c>
      <c r="E13" s="13">
        <f>SUMIFS(Ajustes!$D$5:$D$37,Ajustes!$A$5:$A$37,"Venda",Ajustes!$B$5:$B$37,$B$6,Ajustes!$C$5:$C$37,A13)</f>
      </c>
      <c r="F13" s="14">
        <f>MAX(0,C13+D13+E13)</f>
      </c>
      <c r="G13" s="19" t="s">
        <v>25</v>
      </c>
      <c r="H13" s="12">
        <f>IF(F13=0,"",COUNTIF($F10:$F21,"&gt;"&amp;F13)+COUNTIF($F10:F13,F13))</f>
      </c>
      <c r="I13" s="12">
        <f>IF(OR(G13&lt;&gt;"Sim",H13=""),"",IF(H13&gt;6,"",COUNTIFS($G10:$G21,"Sim",$H10:$H21,"&lt;"&amp;H13)+1))</f>
      </c>
      <c r="J13" s="16">
        <f>IF(AND(I13&lt;&gt;"",I13&lt;=3),F13/SUMIFS($F$10:$F$21,$I$10:$I$21,"&lt;=3")*$B$7,0)</f>
      </c>
    </row>
    <row r="14" ht="24" customHeight="1" spans="1:10" x14ac:dyDescent="0.25">
      <c r="A14" s="5" t="s">
        <v>32</v>
      </c>
      <c r="B14" s="11" t="s">
        <v>33</v>
      </c>
      <c r="C14" s="12">
        <f>INDEX(Base!$B$5:$J$16,MATCH(A14,Base!$A$5:$A$16,0),MATCH($B$4,Base!$B$4:$J$4,0))</f>
      </c>
      <c r="D14" s="13">
        <f>SUMIFS(Ajustes!$D$5:$D$37,Ajustes!$A$5:$A$37,"Ticket",Ajustes!$B$5:$B$37,$B$5,Ajustes!$C$5:$C$37,A14)</f>
      </c>
      <c r="E14" s="13">
        <f>SUMIFS(Ajustes!$D$5:$D$37,Ajustes!$A$5:$A$37,"Venda",Ajustes!$B$5:$B$37,$B$6,Ajustes!$C$5:$C$37,A14)</f>
      </c>
      <c r="F14" s="14">
        <f>MAX(0,C14+D14+E14)</f>
      </c>
      <c r="G14" s="15" t="s">
        <v>25</v>
      </c>
      <c r="H14" s="12">
        <f>IF(F14=0,"",COUNTIF($F10:$F21,"&gt;"&amp;F14)+COUNTIF($F10:F14,F14))</f>
      </c>
      <c r="I14" s="12">
        <f>IF(OR(G14&lt;&gt;"Sim",H14=""),"",IF(H14&gt;6,"",COUNTIFS($G10:$G21,"Sim",$H10:$H21,"&lt;"&amp;H14)+1))</f>
      </c>
      <c r="J14" s="16">
        <f>IF(AND(I14&lt;&gt;"",I14&lt;=3),F14/SUMIFS($F$10:$F$21,$I$10:$I$21,"&lt;=3")*$B$7,0)</f>
      </c>
    </row>
    <row r="15" ht="24" customHeight="1" spans="1:10" x14ac:dyDescent="0.25">
      <c r="A15" s="17" t="s">
        <v>34</v>
      </c>
      <c r="B15" s="18" t="s">
        <v>35</v>
      </c>
      <c r="C15" s="12">
        <f>INDEX(Base!$B$5:$J$16,MATCH(A15,Base!$A$5:$A$16,0),MATCH($B$4,Base!$B$4:$J$4,0))</f>
      </c>
      <c r="D15" s="13">
        <f>SUMIFS(Ajustes!$D$5:$D$37,Ajustes!$A$5:$A$37,"Ticket",Ajustes!$B$5:$B$37,$B$5,Ajustes!$C$5:$C$37,A15)</f>
      </c>
      <c r="E15" s="13">
        <f>SUMIFS(Ajustes!$D$5:$D$37,Ajustes!$A$5:$A$37,"Venda",Ajustes!$B$5:$B$37,$B$6,Ajustes!$C$5:$C$37,A15)</f>
      </c>
      <c r="F15" s="14">
        <f>MAX(0,C15+D15+E15)</f>
      </c>
      <c r="G15" s="19" t="s">
        <v>25</v>
      </c>
      <c r="H15" s="12">
        <f>IF(F15=0,"",COUNTIF($F10:$F21,"&gt;"&amp;F15)+COUNTIF($F10:F15,F15))</f>
      </c>
      <c r="I15" s="12">
        <f>IF(OR(G15&lt;&gt;"Sim",H15=""),"",IF(H15&gt;6,"",COUNTIFS($G10:$G21,"Sim",$H10:$H21,"&lt;"&amp;H15)+1))</f>
      </c>
      <c r="J15" s="16">
        <f>IF(AND(I15&lt;&gt;"",I15&lt;=3),F15/SUMIFS($F$10:$F$21,$I$10:$I$21,"&lt;=3")*$B$7,0)</f>
      </c>
    </row>
    <row r="16" ht="24" customHeight="1" spans="1:10" x14ac:dyDescent="0.25">
      <c r="A16" s="5" t="s">
        <v>36</v>
      </c>
      <c r="B16" s="11" t="s">
        <v>37</v>
      </c>
      <c r="C16" s="12">
        <f>INDEX(Base!$B$5:$J$16,MATCH(A16,Base!$A$5:$A$16,0),MATCH($B$4,Base!$B$4:$J$4,0))</f>
      </c>
      <c r="D16" s="13">
        <f>SUMIFS(Ajustes!$D$5:$D$37,Ajustes!$A$5:$A$37,"Ticket",Ajustes!$B$5:$B$37,$B$5,Ajustes!$C$5:$C$37,A16)</f>
      </c>
      <c r="E16" s="13">
        <f>SUMIFS(Ajustes!$D$5:$D$37,Ajustes!$A$5:$A$37,"Venda",Ajustes!$B$5:$B$37,$B$6,Ajustes!$C$5:$C$37,A16)</f>
      </c>
      <c r="F16" s="14">
        <f>MAX(0,C16+D16+E16)</f>
      </c>
      <c r="G16" s="15" t="s">
        <v>38</v>
      </c>
      <c r="H16" s="12">
        <f>IF(F16=0,"",COUNTIF($F10:$F21,"&gt;"&amp;F16)+COUNTIF($F10:F16,F16))</f>
      </c>
      <c r="I16" s="12">
        <f>IF(OR(G16&lt;&gt;"Sim",H16=""),"",IF(H16&gt;6,"",COUNTIFS($G10:$G21,"Sim",$H10:$H21,"&lt;"&amp;H16)+1))</f>
      </c>
      <c r="J16" s="16">
        <f>IF(AND(I16&lt;&gt;"",I16&lt;=3),F16/SUMIFS($F$10:$F$21,$I$10:$I$21,"&lt;=3")*$B$7,0)</f>
      </c>
    </row>
    <row r="17" ht="24" customHeight="1" spans="1:10" x14ac:dyDescent="0.25">
      <c r="A17" s="17" t="s">
        <v>39</v>
      </c>
      <c r="B17" s="18" t="s">
        <v>40</v>
      </c>
      <c r="C17" s="12">
        <f>INDEX(Base!$B$5:$J$16,MATCH(A17,Base!$A$5:$A$16,0),MATCH($B$4,Base!$B$4:$J$4,0))</f>
      </c>
      <c r="D17" s="13">
        <f>SUMIFS(Ajustes!$D$5:$D$37,Ajustes!$A$5:$A$37,"Ticket",Ajustes!$B$5:$B$37,$B$5,Ajustes!$C$5:$C$37,A17)</f>
      </c>
      <c r="E17" s="13">
        <f>SUMIFS(Ajustes!$D$5:$D$37,Ajustes!$A$5:$A$37,"Venda",Ajustes!$B$5:$B$37,$B$6,Ajustes!$C$5:$C$37,A17)</f>
      </c>
      <c r="F17" s="14">
        <f>MAX(0,C17+D17+E17)</f>
      </c>
      <c r="G17" s="19" t="s">
        <v>38</v>
      </c>
      <c r="H17" s="12">
        <f>IF(F17=0,"",COUNTIF($F10:$F21,"&gt;"&amp;F17)+COUNTIF($F10:F17,F17))</f>
      </c>
      <c r="I17" s="12">
        <f>IF(OR(G17&lt;&gt;"Sim",H17=""),"",IF(H17&gt;6,"",COUNTIFS($G10:$G21,"Sim",$H10:$H21,"&lt;"&amp;H17)+1))</f>
      </c>
      <c r="J17" s="16">
        <f>IF(AND(I17&lt;&gt;"",I17&lt;=3),F17/SUMIFS($F$10:$F$21,$I$10:$I$21,"&lt;=3")*$B$7,0)</f>
      </c>
    </row>
    <row r="18" ht="24" customHeight="1" spans="1:10" x14ac:dyDescent="0.25">
      <c r="A18" s="5" t="s">
        <v>41</v>
      </c>
      <c r="B18" s="11" t="s">
        <v>42</v>
      </c>
      <c r="C18" s="12">
        <f>INDEX(Base!$B$5:$J$16,MATCH(A18,Base!$A$5:$A$16,0),MATCH($B$4,Base!$B$4:$J$4,0))</f>
      </c>
      <c r="D18" s="13">
        <f>SUMIFS(Ajustes!$D$5:$D$37,Ajustes!$A$5:$A$37,"Ticket",Ajustes!$B$5:$B$37,$B$5,Ajustes!$C$5:$C$37,A18)</f>
      </c>
      <c r="E18" s="13">
        <f>SUMIFS(Ajustes!$D$5:$D$37,Ajustes!$A$5:$A$37,"Venda",Ajustes!$B$5:$B$37,$B$6,Ajustes!$C$5:$C$37,A18)</f>
      </c>
      <c r="F18" s="14">
        <f>MAX(0,C18+D18+E18)</f>
      </c>
      <c r="G18" s="15" t="s">
        <v>25</v>
      </c>
      <c r="H18" s="12">
        <f>IF(F18=0,"",COUNTIF($F10:$F21,"&gt;"&amp;F18)+COUNTIF($F10:F18,F18))</f>
      </c>
      <c r="I18" s="12">
        <f>IF(OR(G18&lt;&gt;"Sim",H18=""),"",IF(H18&gt;6,"",COUNTIFS($G10:$G21,"Sim",$H10:$H21,"&lt;"&amp;H18)+1))</f>
      </c>
      <c r="J18" s="16">
        <f>IF(AND(I18&lt;&gt;"",I18&lt;=3),F18/SUMIFS($F$10:$F$21,$I$10:$I$21,"&lt;=3")*$B$7,0)</f>
      </c>
    </row>
    <row r="19" ht="24" customHeight="1" spans="1:10" x14ac:dyDescent="0.25">
      <c r="A19" s="17" t="s">
        <v>43</v>
      </c>
      <c r="B19" s="18" t="s">
        <v>44</v>
      </c>
      <c r="C19" s="12">
        <f>INDEX(Base!$B$5:$J$16,MATCH(A19,Base!$A$5:$A$16,0),MATCH($B$4,Base!$B$4:$J$4,0))</f>
      </c>
      <c r="D19" s="13">
        <f>SUMIFS(Ajustes!$D$5:$D$37,Ajustes!$A$5:$A$37,"Ticket",Ajustes!$B$5:$B$37,$B$5,Ajustes!$C$5:$C$37,A19)</f>
      </c>
      <c r="E19" s="13">
        <f>SUMIFS(Ajustes!$D$5:$D$37,Ajustes!$A$5:$A$37,"Venda",Ajustes!$B$5:$B$37,$B$6,Ajustes!$C$5:$C$37,A19)</f>
      </c>
      <c r="F19" s="14">
        <f>MAX(0,C19+D19+E19)</f>
      </c>
      <c r="G19" s="19" t="s">
        <v>38</v>
      </c>
      <c r="H19" s="12">
        <f>IF(F19=0,"",COUNTIF($F10:$F21,"&gt;"&amp;F19)+COUNTIF($F10:F19,F19))</f>
      </c>
      <c r="I19" s="12">
        <f>IF(OR(G19&lt;&gt;"Sim",H19=""),"",IF(H19&gt;6,"",COUNTIFS($G10:$G21,"Sim",$H10:$H21,"&lt;"&amp;H19)+1))</f>
      </c>
      <c r="J19" s="16">
        <f>IF(AND(I19&lt;&gt;"",I19&lt;=3),F19/SUMIFS($F$10:$F$21,$I$10:$I$21,"&lt;=3")*$B$7,0)</f>
      </c>
    </row>
    <row r="20" ht="24" customHeight="1" spans="1:10" x14ac:dyDescent="0.25">
      <c r="A20" s="5" t="s">
        <v>45</v>
      </c>
      <c r="B20" s="11" t="s">
        <v>46</v>
      </c>
      <c r="C20" s="12">
        <f>INDEX(Base!$B$5:$J$16,MATCH(A20,Base!$A$5:$A$16,0),MATCH($B$4,Base!$B$4:$J$4,0))</f>
      </c>
      <c r="D20" s="13">
        <f>SUMIFS(Ajustes!$D$5:$D$37,Ajustes!$A$5:$A$37,"Ticket",Ajustes!$B$5:$B$37,$B$5,Ajustes!$C$5:$C$37,A20)</f>
      </c>
      <c r="E20" s="13">
        <f>SUMIFS(Ajustes!$D$5:$D$37,Ajustes!$A$5:$A$37,"Venda",Ajustes!$B$5:$B$37,$B$6,Ajustes!$C$5:$C$37,A20)</f>
      </c>
      <c r="F20" s="14">
        <f>MAX(0,C20+D20+E20)</f>
      </c>
      <c r="G20" s="15" t="s">
        <v>38</v>
      </c>
      <c r="H20" s="12">
        <f>IF(F20=0,"",COUNTIF($F10:$F21,"&gt;"&amp;F20)+COUNTIF($F10:F20,F20))</f>
      </c>
      <c r="I20" s="12">
        <f>IF(OR(G20&lt;&gt;"Sim",H20=""),"",IF(H20&gt;6,"",COUNTIFS($G10:$G21,"Sim",$H10:$H21,"&lt;"&amp;H20)+1))</f>
      </c>
      <c r="J20" s="16">
        <f>IF(AND(I20&lt;&gt;"",I20&lt;=3),F20/SUMIFS($F$10:$F$21,$I$10:$I$21,"&lt;=3")*$B$7,0)</f>
      </c>
    </row>
    <row r="21" ht="24" customHeight="1" spans="1:10" x14ac:dyDescent="0.25">
      <c r="A21" s="17" t="s">
        <v>47</v>
      </c>
      <c r="B21" s="18" t="s">
        <v>48</v>
      </c>
      <c r="C21" s="12">
        <f>INDEX(Base!$B$5:$J$16,MATCH(A21,Base!$A$5:$A$16,0),MATCH($B$4,Base!$B$4:$J$4,0))</f>
      </c>
      <c r="D21" s="13">
        <f>SUMIFS(Ajustes!$D$5:$D$37,Ajustes!$A$5:$A$37,"Ticket",Ajustes!$B$5:$B$37,$B$5,Ajustes!$C$5:$C$37,A21)</f>
      </c>
      <c r="E21" s="13">
        <f>SUMIFS(Ajustes!$D$5:$D$37,Ajustes!$A$5:$A$37,"Venda",Ajustes!$B$5:$B$37,$B$6,Ajustes!$C$5:$C$37,A21)</f>
      </c>
      <c r="F21" s="14">
        <f>MAX(0,C21+D21+E21)</f>
      </c>
      <c r="G21" s="19" t="s">
        <v>38</v>
      </c>
      <c r="H21" s="12">
        <f>IF(F21=0,"",COUNTIF($F10:$F21,"&gt;"&amp;F21)+COUNTIF($F10:F21,F21))</f>
      </c>
      <c r="I21" s="12">
        <f>IF(OR(G21&lt;&gt;"Sim",H21=""),"",IF(H21&gt;6,"",COUNTIFS($G10:$G21,"Sim",$H10:$H21,"&lt;"&amp;H21)+1))</f>
      </c>
      <c r="J21" s="16">
        <f>IF(AND(I21&lt;&gt;"",I21&lt;=3),F21/SUMIFS($F$10:$F$21,$I$10:$I$21,"&lt;=3")*$B$7,0)</f>
      </c>
    </row>
    <row r="22" ht="12" customHeight="1" x14ac:dyDescent="0.25"/>
    <row r="23" ht="48" customHeight="1" spans="1:10" x14ac:dyDescent="0.25">
      <c r="A23" s="20" t="s">
        <v>49</v>
      </c>
      <c r="B23" s="20"/>
      <c r="C23" s="20"/>
      <c r="D23" s="20"/>
      <c r="E23" s="20"/>
      <c r="F23" s="20"/>
      <c r="G23" s="20"/>
      <c r="H23" s="20"/>
      <c r="I23" s="20"/>
      <c r="J23" s="20"/>
    </row>
    <row r="24" ht="12" customHeight="1" x14ac:dyDescent="0.25"/>
    <row r="25" ht="26" customHeight="1" spans="1:10" x14ac:dyDescent="0.25">
      <c r="A25" s="21" t="s">
        <v>50</v>
      </c>
      <c r="B25" s="21"/>
      <c r="C25" s="21"/>
      <c r="D25" s="21"/>
      <c r="E25" s="21"/>
      <c r="F25" s="21"/>
      <c r="G25" s="21"/>
      <c r="H25" s="21"/>
      <c r="I25" s="21"/>
      <c r="J25" s="21"/>
    </row>
  </sheetData>
  <mergeCells count="7">
    <mergeCell ref="A1:J1"/>
    <mergeCell ref="A2:J2"/>
    <mergeCell ref="A3:B3"/>
    <mergeCell ref="C3:J3"/>
    <mergeCell ref="A8:J8"/>
    <mergeCell ref="A23:J23"/>
    <mergeCell ref="A25:J25"/>
  </mergeCells>
  <conditionalFormatting sqref="J10:J21">
    <cfRule type="cellIs" dxfId="0" priority="1" operator="greaterThan">
      <formula>0</formula>
    </cfRule>
    <cfRule type="cellIs" dxfId="1" priority="2" operator="equal">
      <formula>0</formula>
    </cfRule>
  </conditionalFormatting>
  <dataValidations count="3">
    <dataValidation type="list" sqref="B4">
      <formula1>Segmentos!$A$5:$A$13</formula1>
    </dataValidation>
    <dataValidation type="list" sqref="B5">
      <formula1>"Baixo,Médio,Alto"</formula1>
    </dataValidation>
    <dataValidation type="list" sqref="B6">
      <formula1>"Compra direto no site,Conversa com vendedor,Loja ou atendimento presencial"</formula1>
    </dataValidation>
  </dataValidations>
  <hyperlinks>
    <hyperlink ref="A25" r:id="rId1"/>
  </hyperlinks>
  <printOptions horizontalCentered="1"/>
  <pageMargins left="0.25" right="0.25" top="0.4" bottom="0.4" header="0.2" footer="0.2"/>
  <pageSetup paperSize="9" orientation="landscape" fitToWidth="1" fitToHeight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8181B"/>
    <pageSetUpPr fitToPage="1"/>
  </sheetPr>
  <dimension ref="A1:J20"/>
  <sheetViews>
    <sheetView workbookViewId="0" showGridLines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36" customWidth="1"/>
    <col min="2" max="10" width="16" customWidth="1"/>
  </cols>
  <sheetData>
    <row r="1" ht="36" customHeight="1" spans="1:10" x14ac:dyDescent="0.25">
      <c r="A1" s="1" t="s">
        <v>51</v>
      </c>
      <c r="B1" s="1"/>
      <c r="C1" s="1"/>
      <c r="D1" s="1"/>
      <c r="E1" s="1"/>
      <c r="F1" s="1"/>
      <c r="G1" s="1"/>
      <c r="H1" s="1"/>
      <c r="I1" s="1"/>
      <c r="J1" s="1"/>
    </row>
    <row r="2" ht="28" customHeight="1" spans="1:10" x14ac:dyDescent="0.25">
      <c r="A2" s="2" t="s">
        <v>52</v>
      </c>
      <c r="B2" s="2"/>
      <c r="C2" s="2"/>
      <c r="D2" s="2"/>
      <c r="E2" s="2"/>
      <c r="F2" s="2"/>
      <c r="G2" s="2"/>
      <c r="H2" s="2"/>
      <c r="I2" s="2"/>
      <c r="J2" s="2"/>
    </row>
    <row r="3" ht="14" customHeight="1" x14ac:dyDescent="0.25"/>
    <row r="4" ht="44" customHeight="1" spans="1:10" x14ac:dyDescent="0.25">
      <c r="A4" s="9" t="s">
        <v>13</v>
      </c>
      <c r="B4" s="10" t="s">
        <v>53</v>
      </c>
      <c r="C4" s="10" t="s">
        <v>54</v>
      </c>
      <c r="D4" s="10" t="s">
        <v>55</v>
      </c>
      <c r="E4" s="10" t="s">
        <v>56</v>
      </c>
      <c r="F4" s="10" t="s">
        <v>57</v>
      </c>
      <c r="G4" s="10" t="s">
        <v>5</v>
      </c>
      <c r="H4" s="10" t="s">
        <v>58</v>
      </c>
      <c r="I4" s="10" t="s">
        <v>59</v>
      </c>
      <c r="J4" s="10" t="s">
        <v>60</v>
      </c>
    </row>
    <row r="5" ht="22" customHeight="1" spans="1:10" x14ac:dyDescent="0.25">
      <c r="A5" s="5" t="s">
        <v>23</v>
      </c>
      <c r="B5" s="22">
        <v>8</v>
      </c>
      <c r="C5" s="22">
        <v>7</v>
      </c>
      <c r="D5" s="22">
        <v>9</v>
      </c>
      <c r="E5" s="22">
        <v>8</v>
      </c>
      <c r="F5" s="22">
        <v>9</v>
      </c>
      <c r="G5" s="22">
        <v>8</v>
      </c>
      <c r="H5" s="22">
        <v>7</v>
      </c>
      <c r="I5" s="22">
        <v>8</v>
      </c>
      <c r="J5" s="22">
        <v>8</v>
      </c>
    </row>
    <row r="6" ht="22" customHeight="1" spans="1:10" x14ac:dyDescent="0.25">
      <c r="A6" s="17" t="s">
        <v>26</v>
      </c>
      <c r="B6" s="22">
        <v>0</v>
      </c>
      <c r="C6" s="22">
        <v>10</v>
      </c>
      <c r="D6" s="22">
        <v>0</v>
      </c>
      <c r="E6" s="22">
        <v>0</v>
      </c>
      <c r="F6" s="22">
        <v>1</v>
      </c>
      <c r="G6" s="22">
        <v>0</v>
      </c>
      <c r="H6" s="22">
        <v>3</v>
      </c>
      <c r="I6" s="22">
        <v>2</v>
      </c>
      <c r="J6" s="22">
        <v>0</v>
      </c>
    </row>
    <row r="7" ht="22" customHeight="1" spans="1:10" x14ac:dyDescent="0.25">
      <c r="A7" s="5" t="s">
        <v>28</v>
      </c>
      <c r="B7" s="22">
        <v>5</v>
      </c>
      <c r="C7" s="22">
        <v>9</v>
      </c>
      <c r="D7" s="22">
        <v>6</v>
      </c>
      <c r="E7" s="22">
        <v>9</v>
      </c>
      <c r="F7" s="22">
        <v>7</v>
      </c>
      <c r="G7" s="22">
        <v>3</v>
      </c>
      <c r="H7" s="22">
        <v>8</v>
      </c>
      <c r="I7" s="22">
        <v>2</v>
      </c>
      <c r="J7" s="22">
        <v>9</v>
      </c>
    </row>
    <row r="8" ht="22" customHeight="1" spans="1:10" x14ac:dyDescent="0.25">
      <c r="A8" s="17" t="s">
        <v>30</v>
      </c>
      <c r="B8" s="22">
        <v>7</v>
      </c>
      <c r="C8" s="22">
        <v>0</v>
      </c>
      <c r="D8" s="22">
        <v>5</v>
      </c>
      <c r="E8" s="22">
        <v>3</v>
      </c>
      <c r="F8" s="22">
        <v>0</v>
      </c>
      <c r="G8" s="22">
        <v>8</v>
      </c>
      <c r="H8" s="22">
        <v>0</v>
      </c>
      <c r="I8" s="22">
        <v>7</v>
      </c>
      <c r="J8" s="22">
        <v>2</v>
      </c>
    </row>
    <row r="9" ht="22" customHeight="1" spans="1:10" x14ac:dyDescent="0.25">
      <c r="A9" s="5" t="s">
        <v>32</v>
      </c>
      <c r="B9" s="22">
        <v>5</v>
      </c>
      <c r="C9" s="22">
        <v>4</v>
      </c>
      <c r="D9" s="22">
        <v>5</v>
      </c>
      <c r="E9" s="22">
        <v>7</v>
      </c>
      <c r="F9" s="22">
        <v>3</v>
      </c>
      <c r="G9" s="22">
        <v>3</v>
      </c>
      <c r="H9" s="22">
        <v>2</v>
      </c>
      <c r="I9" s="22">
        <v>5</v>
      </c>
      <c r="J9" s="22">
        <v>6</v>
      </c>
    </row>
    <row r="10" ht="22" customHeight="1" spans="1:10" x14ac:dyDescent="0.25">
      <c r="A10" s="17" t="s">
        <v>34</v>
      </c>
      <c r="B10" s="22">
        <v>2</v>
      </c>
      <c r="C10" s="22">
        <v>6</v>
      </c>
      <c r="D10" s="22">
        <v>3</v>
      </c>
      <c r="E10" s="22">
        <v>6</v>
      </c>
      <c r="F10" s="22">
        <v>4</v>
      </c>
      <c r="G10" s="22">
        <v>1</v>
      </c>
      <c r="H10" s="22">
        <v>5</v>
      </c>
      <c r="I10" s="22">
        <v>0</v>
      </c>
      <c r="J10" s="22">
        <v>4</v>
      </c>
    </row>
    <row r="11" ht="22" customHeight="1" spans="1:10" x14ac:dyDescent="0.25">
      <c r="A11" s="5" t="s">
        <v>36</v>
      </c>
      <c r="B11" s="22">
        <v>8</v>
      </c>
      <c r="C11" s="22">
        <v>6</v>
      </c>
      <c r="D11" s="22">
        <v>7</v>
      </c>
      <c r="E11" s="22">
        <v>7</v>
      </c>
      <c r="F11" s="22">
        <v>7</v>
      </c>
      <c r="G11" s="22">
        <v>7</v>
      </c>
      <c r="H11" s="22">
        <v>4</v>
      </c>
      <c r="I11" s="22">
        <v>8</v>
      </c>
      <c r="J11" s="22">
        <v>5</v>
      </c>
    </row>
    <row r="12" ht="22" customHeight="1" spans="1:10" x14ac:dyDescent="0.25">
      <c r="A12" s="17" t="s">
        <v>39</v>
      </c>
      <c r="B12" s="22">
        <v>0</v>
      </c>
      <c r="C12" s="22">
        <v>1</v>
      </c>
      <c r="D12" s="22">
        <v>3</v>
      </c>
      <c r="E12" s="22">
        <v>3</v>
      </c>
      <c r="F12" s="22">
        <v>9</v>
      </c>
      <c r="G12" s="22">
        <v>3</v>
      </c>
      <c r="H12" s="22">
        <v>10</v>
      </c>
      <c r="I12" s="22">
        <v>1</v>
      </c>
      <c r="J12" s="22">
        <v>5</v>
      </c>
    </row>
    <row r="13" ht="22" customHeight="1" spans="1:10" x14ac:dyDescent="0.25">
      <c r="A13" s="5" t="s">
        <v>41</v>
      </c>
      <c r="B13" s="22">
        <v>2</v>
      </c>
      <c r="C13" s="22">
        <v>7</v>
      </c>
      <c r="D13" s="22">
        <v>2</v>
      </c>
      <c r="E13" s="22">
        <v>2</v>
      </c>
      <c r="F13" s="22">
        <v>2</v>
      </c>
      <c r="G13" s="22">
        <v>0</v>
      </c>
      <c r="H13" s="22">
        <v>4</v>
      </c>
      <c r="I13" s="22">
        <v>3</v>
      </c>
      <c r="J13" s="22">
        <v>6</v>
      </c>
    </row>
    <row r="14" ht="22" customHeight="1" spans="1:10" x14ac:dyDescent="0.25">
      <c r="A14" s="17" t="s">
        <v>43</v>
      </c>
      <c r="B14" s="22">
        <v>7</v>
      </c>
      <c r="C14" s="22">
        <v>8</v>
      </c>
      <c r="D14" s="22">
        <v>7</v>
      </c>
      <c r="E14" s="22">
        <v>8</v>
      </c>
      <c r="F14" s="22">
        <v>6</v>
      </c>
      <c r="G14" s="22">
        <v>6</v>
      </c>
      <c r="H14" s="22">
        <v>6</v>
      </c>
      <c r="I14" s="22">
        <v>5</v>
      </c>
      <c r="J14" s="22">
        <v>7</v>
      </c>
    </row>
    <row r="15" ht="22" customHeight="1" spans="1:10" x14ac:dyDescent="0.25">
      <c r="A15" s="5" t="s">
        <v>45</v>
      </c>
      <c r="B15" s="22">
        <v>6</v>
      </c>
      <c r="C15" s="22">
        <v>3</v>
      </c>
      <c r="D15" s="22">
        <v>7</v>
      </c>
      <c r="E15" s="22">
        <v>5</v>
      </c>
      <c r="F15" s="22">
        <v>7</v>
      </c>
      <c r="G15" s="22">
        <v>9</v>
      </c>
      <c r="H15" s="22">
        <v>6</v>
      </c>
      <c r="I15" s="22">
        <v>7</v>
      </c>
      <c r="J15" s="22">
        <v>6</v>
      </c>
    </row>
    <row r="16" ht="22" customHeight="1" spans="1:10" x14ac:dyDescent="0.25">
      <c r="A16" s="17" t="s">
        <v>47</v>
      </c>
      <c r="B16" s="22">
        <v>6</v>
      </c>
      <c r="C16" s="22">
        <v>0</v>
      </c>
      <c r="D16" s="22">
        <v>3</v>
      </c>
      <c r="E16" s="22">
        <v>1</v>
      </c>
      <c r="F16" s="22">
        <v>0</v>
      </c>
      <c r="G16" s="22">
        <v>7</v>
      </c>
      <c r="H16" s="22">
        <v>1</v>
      </c>
      <c r="I16" s="22">
        <v>8</v>
      </c>
      <c r="J16" s="22">
        <v>2</v>
      </c>
    </row>
    <row r="17" ht="12" customHeight="1" x14ac:dyDescent="0.25"/>
    <row r="18" spans="1:1" x14ac:dyDescent="0.25">
      <c r="A18" s="23" t="s">
        <v>61</v>
      </c>
    </row>
    <row r="19" ht="12" customHeight="1" x14ac:dyDescent="0.25"/>
    <row r="20" ht="26" customHeight="1" spans="1:10" x14ac:dyDescent="0.25">
      <c r="A20" s="21" t="s">
        <v>50</v>
      </c>
      <c r="B20" s="21"/>
      <c r="C20" s="21"/>
      <c r="D20" s="21"/>
      <c r="E20" s="21"/>
      <c r="F20" s="21"/>
      <c r="G20" s="21"/>
      <c r="H20" s="21"/>
      <c r="I20" s="21"/>
      <c r="J20" s="21"/>
    </row>
  </sheetData>
  <mergeCells count="3">
    <mergeCell ref="A1:J1"/>
    <mergeCell ref="A2:J2"/>
    <mergeCell ref="A20:J20"/>
  </mergeCells>
  <conditionalFormatting sqref="B5:J16">
    <cfRule type="colorScale" priority="1">
      <colorScale>
        <cfvo type="num" val="0"/>
        <cfvo type="num" val="5"/>
        <cfvo type="num" val="10"/>
        <color rgb="FFFFFFFF"/>
        <color rgb="FFFFE0CC"/>
        <color rgb="FFF97316"/>
      </colorScale>
    </cfRule>
  </conditionalFormatting>
  <hyperlinks>
    <hyperlink ref="A20" r:id="rId1"/>
  </hyperlinks>
  <printOptions horizontalCentered="1"/>
  <pageMargins left="0.25" right="0.25" top="0.4" bottom="0.4" header="0.2" footer="0.2"/>
  <pageSetup paperSize="9" orientation="landscape" fitToWidth="1" fitToHeight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8181B"/>
    <pageSetUpPr fitToPage="1"/>
  </sheetPr>
  <dimension ref="A1:D39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8" customWidth="1"/>
    <col min="3" max="3" width="40" customWidth="1"/>
    <col min="4" max="4" width="12" customWidth="1"/>
  </cols>
  <sheetData>
    <row r="1" ht="36" customHeight="1" spans="1:4" x14ac:dyDescent="0.25">
      <c r="A1" s="1" t="s">
        <v>62</v>
      </c>
      <c r="B1" s="1"/>
      <c r="C1" s="1"/>
      <c r="D1" s="1"/>
    </row>
    <row r="2" ht="28" customHeight="1" spans="1:4" x14ac:dyDescent="0.25">
      <c r="A2" s="2" t="s">
        <v>63</v>
      </c>
      <c r="B2" s="2"/>
      <c r="C2" s="2"/>
      <c r="D2" s="2"/>
    </row>
    <row r="3" ht="14" customHeight="1" x14ac:dyDescent="0.25"/>
    <row r="4" ht="26" customHeight="1" spans="1:4" x14ac:dyDescent="0.25">
      <c r="A4" s="9" t="s">
        <v>64</v>
      </c>
      <c r="B4" s="9" t="s">
        <v>65</v>
      </c>
      <c r="C4" s="9" t="s">
        <v>13</v>
      </c>
      <c r="D4" s="10" t="s">
        <v>66</v>
      </c>
    </row>
    <row r="5" ht="20" customHeight="1" spans="1:4" x14ac:dyDescent="0.25">
      <c r="A5" s="11" t="s">
        <v>67</v>
      </c>
      <c r="B5" s="11" t="s">
        <v>68</v>
      </c>
      <c r="C5" s="11" t="s">
        <v>28</v>
      </c>
      <c r="D5" s="24">
        <v>2</v>
      </c>
    </row>
    <row r="6" ht="20" customHeight="1" spans="1:4" x14ac:dyDescent="0.25">
      <c r="A6" s="18" t="s">
        <v>67</v>
      </c>
      <c r="B6" s="18" t="s">
        <v>68</v>
      </c>
      <c r="C6" s="18" t="s">
        <v>34</v>
      </c>
      <c r="D6" s="25">
        <v>2</v>
      </c>
    </row>
    <row r="7" ht="20" customHeight="1" spans="1:4" x14ac:dyDescent="0.25">
      <c r="A7" s="11" t="s">
        <v>67</v>
      </c>
      <c r="B7" s="11" t="s">
        <v>68</v>
      </c>
      <c r="C7" s="11" t="s">
        <v>41</v>
      </c>
      <c r="D7" s="24">
        <v>2</v>
      </c>
    </row>
    <row r="8" ht="20" customHeight="1" spans="1:4" x14ac:dyDescent="0.25">
      <c r="A8" s="18" t="s">
        <v>67</v>
      </c>
      <c r="B8" s="18" t="s">
        <v>68</v>
      </c>
      <c r="C8" s="18" t="s">
        <v>26</v>
      </c>
      <c r="D8" s="25">
        <v>1</v>
      </c>
    </row>
    <row r="9" ht="20" customHeight="1" spans="1:4" x14ac:dyDescent="0.25">
      <c r="A9" s="11" t="s">
        <v>67</v>
      </c>
      <c r="B9" s="11" t="s">
        <v>68</v>
      </c>
      <c r="C9" s="11" t="s">
        <v>43</v>
      </c>
      <c r="D9" s="24">
        <v>1</v>
      </c>
    </row>
    <row r="10" ht="20" customHeight="1" spans="1:4" x14ac:dyDescent="0.25">
      <c r="A10" s="18" t="s">
        <v>67</v>
      </c>
      <c r="B10" s="18" t="s">
        <v>68</v>
      </c>
      <c r="C10" s="18" t="s">
        <v>30</v>
      </c>
      <c r="D10" s="26">
        <v>-3</v>
      </c>
    </row>
    <row r="11" ht="20" customHeight="1" spans="1:4" x14ac:dyDescent="0.25">
      <c r="A11" s="11" t="s">
        <v>67</v>
      </c>
      <c r="B11" s="11" t="s">
        <v>68</v>
      </c>
      <c r="C11" s="11" t="s">
        <v>47</v>
      </c>
      <c r="D11" s="27">
        <v>-4</v>
      </c>
    </row>
    <row r="12" ht="20" customHeight="1" spans="1:4" x14ac:dyDescent="0.25">
      <c r="A12" s="18" t="s">
        <v>67</v>
      </c>
      <c r="B12" s="18" t="s">
        <v>8</v>
      </c>
      <c r="C12" s="18" t="s">
        <v>23</v>
      </c>
      <c r="D12" s="25">
        <v>1</v>
      </c>
    </row>
    <row r="13" ht="20" customHeight="1" spans="1:4" x14ac:dyDescent="0.25">
      <c r="A13" s="11" t="s">
        <v>67</v>
      </c>
      <c r="B13" s="11" t="s">
        <v>8</v>
      </c>
      <c r="C13" s="11" t="s">
        <v>28</v>
      </c>
      <c r="D13" s="24">
        <v>1</v>
      </c>
    </row>
    <row r="14" ht="20" customHeight="1" spans="1:4" x14ac:dyDescent="0.25">
      <c r="A14" s="18" t="s">
        <v>67</v>
      </c>
      <c r="B14" s="18" t="s">
        <v>69</v>
      </c>
      <c r="C14" s="18" t="s">
        <v>30</v>
      </c>
      <c r="D14" s="25">
        <v>2</v>
      </c>
    </row>
    <row r="15" ht="20" customHeight="1" spans="1:4" x14ac:dyDescent="0.25">
      <c r="A15" s="11" t="s">
        <v>67</v>
      </c>
      <c r="B15" s="11" t="s">
        <v>69</v>
      </c>
      <c r="C15" s="11" t="s">
        <v>47</v>
      </c>
      <c r="D15" s="24">
        <v>2</v>
      </c>
    </row>
    <row r="16" ht="20" customHeight="1" spans="1:4" x14ac:dyDescent="0.25">
      <c r="A16" s="18" t="s">
        <v>67</v>
      </c>
      <c r="B16" s="18" t="s">
        <v>69</v>
      </c>
      <c r="C16" s="18" t="s">
        <v>45</v>
      </c>
      <c r="D16" s="25">
        <v>2</v>
      </c>
    </row>
    <row r="17" ht="20" customHeight="1" spans="1:4" x14ac:dyDescent="0.25">
      <c r="A17" s="11" t="s">
        <v>67</v>
      </c>
      <c r="B17" s="11" t="s">
        <v>69</v>
      </c>
      <c r="C17" s="11" t="s">
        <v>36</v>
      </c>
      <c r="D17" s="24">
        <v>1</v>
      </c>
    </row>
    <row r="18" ht="20" customHeight="1" spans="1:4" x14ac:dyDescent="0.25">
      <c r="A18" s="18" t="s">
        <v>67</v>
      </c>
      <c r="B18" s="18" t="s">
        <v>69</v>
      </c>
      <c r="C18" s="18" t="s">
        <v>32</v>
      </c>
      <c r="D18" s="25">
        <v>1</v>
      </c>
    </row>
    <row r="19" ht="20" customHeight="1" spans="1:4" x14ac:dyDescent="0.25">
      <c r="A19" s="11" t="s">
        <v>67</v>
      </c>
      <c r="B19" s="11" t="s">
        <v>69</v>
      </c>
      <c r="C19" s="11" t="s">
        <v>34</v>
      </c>
      <c r="D19" s="27">
        <v>-2</v>
      </c>
    </row>
    <row r="20" ht="20" customHeight="1" spans="1:4" x14ac:dyDescent="0.25">
      <c r="A20" s="18" t="s">
        <v>67</v>
      </c>
      <c r="B20" s="18" t="s">
        <v>69</v>
      </c>
      <c r="C20" s="18" t="s">
        <v>41</v>
      </c>
      <c r="D20" s="26">
        <v>-2</v>
      </c>
    </row>
    <row r="21" ht="20" customHeight="1" spans="1:4" x14ac:dyDescent="0.25">
      <c r="A21" s="11" t="s">
        <v>70</v>
      </c>
      <c r="B21" s="11" t="s">
        <v>71</v>
      </c>
      <c r="C21" s="11" t="s">
        <v>26</v>
      </c>
      <c r="D21" s="24">
        <v>2</v>
      </c>
    </row>
    <row r="22" ht="20" customHeight="1" spans="1:4" x14ac:dyDescent="0.25">
      <c r="A22" s="18" t="s">
        <v>70</v>
      </c>
      <c r="B22" s="18" t="s">
        <v>71</v>
      </c>
      <c r="C22" s="18" t="s">
        <v>43</v>
      </c>
      <c r="D22" s="25">
        <v>2</v>
      </c>
    </row>
    <row r="23" ht="20" customHeight="1" spans="1:4" x14ac:dyDescent="0.25">
      <c r="A23" s="11" t="s">
        <v>70</v>
      </c>
      <c r="B23" s="11" t="s">
        <v>71</v>
      </c>
      <c r="C23" s="11" t="s">
        <v>28</v>
      </c>
      <c r="D23" s="24">
        <v>1</v>
      </c>
    </row>
    <row r="24" ht="20" customHeight="1" spans="1:4" x14ac:dyDescent="0.25">
      <c r="A24" s="18" t="s">
        <v>70</v>
      </c>
      <c r="B24" s="18" t="s">
        <v>71</v>
      </c>
      <c r="C24" s="18" t="s">
        <v>47</v>
      </c>
      <c r="D24" s="26">
        <v>-3</v>
      </c>
    </row>
    <row r="25" ht="20" customHeight="1" spans="1:4" x14ac:dyDescent="0.25">
      <c r="A25" s="11" t="s">
        <v>70</v>
      </c>
      <c r="B25" s="11" t="s">
        <v>10</v>
      </c>
      <c r="C25" s="11" t="s">
        <v>23</v>
      </c>
      <c r="D25" s="24">
        <v>2</v>
      </c>
    </row>
    <row r="26" ht="20" customHeight="1" spans="1:4" x14ac:dyDescent="0.25">
      <c r="A26" s="18" t="s">
        <v>70</v>
      </c>
      <c r="B26" s="18" t="s">
        <v>10</v>
      </c>
      <c r="C26" s="18" t="s">
        <v>47</v>
      </c>
      <c r="D26" s="25">
        <v>2</v>
      </c>
    </row>
    <row r="27" ht="20" customHeight="1" spans="1:4" x14ac:dyDescent="0.25">
      <c r="A27" s="11" t="s">
        <v>70</v>
      </c>
      <c r="B27" s="11" t="s">
        <v>10</v>
      </c>
      <c r="C27" s="11" t="s">
        <v>30</v>
      </c>
      <c r="D27" s="24">
        <v>1</v>
      </c>
    </row>
    <row r="28" ht="20" customHeight="1" spans="1:4" x14ac:dyDescent="0.25">
      <c r="A28" s="18" t="s">
        <v>70</v>
      </c>
      <c r="B28" s="18" t="s">
        <v>10</v>
      </c>
      <c r="C28" s="18" t="s">
        <v>45</v>
      </c>
      <c r="D28" s="25">
        <v>1</v>
      </c>
    </row>
    <row r="29" ht="20" customHeight="1" spans="1:4" x14ac:dyDescent="0.25">
      <c r="A29" s="11" t="s">
        <v>70</v>
      </c>
      <c r="B29" s="11" t="s">
        <v>10</v>
      </c>
      <c r="C29" s="11" t="s">
        <v>43</v>
      </c>
      <c r="D29" s="24">
        <v>1</v>
      </c>
    </row>
    <row r="30" ht="20" customHeight="1" spans="1:4" x14ac:dyDescent="0.25">
      <c r="A30" s="18" t="s">
        <v>70</v>
      </c>
      <c r="B30" s="18" t="s">
        <v>10</v>
      </c>
      <c r="C30" s="18" t="s">
        <v>26</v>
      </c>
      <c r="D30" s="26">
        <v>-3</v>
      </c>
    </row>
    <row r="31" ht="20" customHeight="1" spans="1:4" x14ac:dyDescent="0.25">
      <c r="A31" s="11" t="s">
        <v>70</v>
      </c>
      <c r="B31" s="11" t="s">
        <v>10</v>
      </c>
      <c r="C31" s="11" t="s">
        <v>41</v>
      </c>
      <c r="D31" s="27">
        <v>-3</v>
      </c>
    </row>
    <row r="32" ht="20" customHeight="1" spans="1:4" x14ac:dyDescent="0.25">
      <c r="A32" s="18" t="s">
        <v>70</v>
      </c>
      <c r="B32" s="18" t="s">
        <v>72</v>
      </c>
      <c r="C32" s="18" t="s">
        <v>39</v>
      </c>
      <c r="D32" s="25">
        <v>4</v>
      </c>
    </row>
    <row r="33" ht="20" customHeight="1" spans="1:4" x14ac:dyDescent="0.25">
      <c r="A33" s="11" t="s">
        <v>70</v>
      </c>
      <c r="B33" s="11" t="s">
        <v>72</v>
      </c>
      <c r="C33" s="11" t="s">
        <v>28</v>
      </c>
      <c r="D33" s="24">
        <v>1</v>
      </c>
    </row>
    <row r="34" ht="20" customHeight="1" spans="1:4" x14ac:dyDescent="0.25">
      <c r="A34" s="18" t="s">
        <v>70</v>
      </c>
      <c r="B34" s="18" t="s">
        <v>72</v>
      </c>
      <c r="C34" s="18" t="s">
        <v>23</v>
      </c>
      <c r="D34" s="25">
        <v>1</v>
      </c>
    </row>
    <row r="35" ht="20" customHeight="1" spans="1:4" x14ac:dyDescent="0.25">
      <c r="A35" s="11" t="s">
        <v>70</v>
      </c>
      <c r="B35" s="11" t="s">
        <v>72</v>
      </c>
      <c r="C35" s="11" t="s">
        <v>26</v>
      </c>
      <c r="D35" s="27">
        <v>-2</v>
      </c>
    </row>
    <row r="36" ht="20" customHeight="1" spans="1:4" x14ac:dyDescent="0.25">
      <c r="A36" s="18" t="s">
        <v>70</v>
      </c>
      <c r="B36" s="18" t="s">
        <v>72</v>
      </c>
      <c r="C36" s="18" t="s">
        <v>47</v>
      </c>
      <c r="D36" s="26">
        <v>-2</v>
      </c>
    </row>
    <row r="37" ht="20" customHeight="1" spans="1:4" x14ac:dyDescent="0.25">
      <c r="A37" s="11" t="s">
        <v>70</v>
      </c>
      <c r="B37" s="11" t="s">
        <v>72</v>
      </c>
      <c r="C37" s="11" t="s">
        <v>30</v>
      </c>
      <c r="D37" s="27">
        <v>-2</v>
      </c>
    </row>
    <row r="38" ht="12" customHeight="1" x14ac:dyDescent="0.25"/>
    <row r="39" ht="26" customHeight="1" spans="1:4" x14ac:dyDescent="0.25">
      <c r="A39" s="21" t="s">
        <v>50</v>
      </c>
      <c r="B39" s="21"/>
      <c r="C39" s="21"/>
      <c r="D39" s="21"/>
    </row>
  </sheetData>
  <mergeCells count="3">
    <mergeCell ref="A1:D1"/>
    <mergeCell ref="A2:D2"/>
    <mergeCell ref="A39:D39"/>
  </mergeCells>
  <hyperlinks>
    <hyperlink ref="A39" r:id="rId1"/>
  </hyperlinks>
  <printOptions horizontalCentered="1"/>
  <pageMargins left="0.25" right="0.25" top="0.4" bottom="0.4" header="0.2" footer="0.2"/>
  <pageSetup paperSize="9" orientation="portrait" fitToWidth="1" fitToHeight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8181B"/>
    <pageSetUpPr fitToPage="1"/>
  </sheetPr>
  <dimension ref="A1:B1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10" customWidth="1"/>
  </cols>
  <sheetData>
    <row r="1" ht="36" customHeight="1" spans="1:2" x14ac:dyDescent="0.25">
      <c r="A1" s="1" t="s">
        <v>73</v>
      </c>
      <c r="B1" s="1"/>
    </row>
    <row r="2" ht="28" customHeight="1" spans="1:2" x14ac:dyDescent="0.25">
      <c r="A2" s="2" t="s">
        <v>74</v>
      </c>
      <c r="B2" s="2"/>
    </row>
    <row r="3" ht="14" customHeight="1" x14ac:dyDescent="0.25"/>
    <row r="4" ht="26" customHeight="1" spans="1:2" x14ac:dyDescent="0.25">
      <c r="A4" s="9" t="s">
        <v>4</v>
      </c>
      <c r="B4" s="9" t="s">
        <v>75</v>
      </c>
    </row>
    <row r="5" ht="35" customHeight="1" spans="1:2" x14ac:dyDescent="0.25">
      <c r="A5" s="5" t="s">
        <v>53</v>
      </c>
      <c r="B5" s="11" t="s">
        <v>76</v>
      </c>
    </row>
    <row r="6" ht="35" customHeight="1" spans="1:2" x14ac:dyDescent="0.25">
      <c r="A6" s="17" t="s">
        <v>54</v>
      </c>
      <c r="B6" s="18" t="s">
        <v>77</v>
      </c>
    </row>
    <row r="7" ht="35" customHeight="1" spans="1:2" x14ac:dyDescent="0.25">
      <c r="A7" s="5" t="s">
        <v>55</v>
      </c>
      <c r="B7" s="11" t="s">
        <v>78</v>
      </c>
    </row>
    <row r="8" ht="35" customHeight="1" spans="1:2" x14ac:dyDescent="0.25">
      <c r="A8" s="17" t="s">
        <v>56</v>
      </c>
      <c r="B8" s="18" t="s">
        <v>79</v>
      </c>
    </row>
    <row r="9" ht="35" customHeight="1" spans="1:2" x14ac:dyDescent="0.25">
      <c r="A9" s="5" t="s">
        <v>57</v>
      </c>
      <c r="B9" s="11" t="s">
        <v>80</v>
      </c>
    </row>
    <row r="10" ht="35" customHeight="1" spans="1:2" x14ac:dyDescent="0.25">
      <c r="A10" s="17" t="s">
        <v>5</v>
      </c>
      <c r="B10" s="18" t="s">
        <v>81</v>
      </c>
    </row>
    <row r="11" ht="35" customHeight="1" spans="1:2" x14ac:dyDescent="0.25">
      <c r="A11" s="5" t="s">
        <v>58</v>
      </c>
      <c r="B11" s="11" t="s">
        <v>82</v>
      </c>
    </row>
    <row r="12" ht="35" customHeight="1" spans="1:2" x14ac:dyDescent="0.25">
      <c r="A12" s="17" t="s">
        <v>59</v>
      </c>
      <c r="B12" s="18" t="s">
        <v>83</v>
      </c>
    </row>
    <row r="13" ht="35" customHeight="1" spans="1:2" x14ac:dyDescent="0.25">
      <c r="A13" s="5" t="s">
        <v>60</v>
      </c>
      <c r="B13" s="11" t="s">
        <v>84</v>
      </c>
    </row>
    <row r="14" ht="12" customHeight="1" x14ac:dyDescent="0.25"/>
    <row r="15" ht="26" customHeight="1" spans="1:2" x14ac:dyDescent="0.25">
      <c r="A15" s="21" t="s">
        <v>50</v>
      </c>
      <c r="B15" s="21"/>
    </row>
  </sheetData>
  <mergeCells count="3">
    <mergeCell ref="A1:B1"/>
    <mergeCell ref="A2:B2"/>
    <mergeCell ref="A15:B15"/>
  </mergeCells>
  <hyperlinks>
    <hyperlink ref="A15" r:id="rId1"/>
  </hyperlinks>
  <printOptions horizontalCentered="1"/>
  <pageMargins left="0.25" right="0.25" top="0.4" bottom="0.4" header="0.2" footer="0.2"/>
  <pageSetup paperSize="9" orientation="landscape" fitToWidth="1" fitToHeight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Seu mapa</vt:lpstr>
      <vt:lpstr>Base</vt:lpstr>
      <vt:lpstr>Ajustes</vt:lpstr>
      <vt:lpstr>Segmentos</vt:lpstr>
    </vt:vector>
  </TitlesOfParts>
  <Company>Manáry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Manáry</dc:creator>
  <dc:title>Mapa de canais por segmento</dc:title>
  <dc:subject/>
  <dc:description/>
  <cp:keywords/>
  <cp:category/>
  <cp:lastModifiedBy>Unknown</cp:lastModifiedBy>
  <dcterms:created xsi:type="dcterms:W3CDTF">2026-10-14T23:19:23Z</dcterms:created>
  <dcterms:modified xsi:type="dcterms:W3CDTF">2026-10-14T23:19:23Z</dcterms:modified>
</cp:coreProperties>
</file>