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Υπολογιστής" state="visible" r:id="rId4"/>
    <sheet sheetId="2" name="CAC ανά κανάλι" state="visible" r:id="rId5"/>
    <sheet sheetId="3" name="Σενάρια" state="visible" r:id="rId6"/>
    <sheet sheetId="4" name="Οδηγίες χρήσης" state="visible" r:id="rId7"/>
  </sheets>
  <calcPr calcId="171027" fullCalcOnLoad="1"/>
</workbook>
</file>

<file path=xl/sharedStrings.xml><?xml version="1.0" encoding="utf-8"?>
<sst xmlns="http://schemas.openxmlformats.org/spreadsheetml/2006/main" count="79" uniqueCount="73">
  <si>
    <t>Υπολογιστής CAC και LTV</t>
  </si>
  <si>
    <t>Πόσα μπορείτε να πληρώσετε ανά πελάτη χωρίς να χαλάσει το περιθώριο. Χρησιμοποιήστε τον μέσο όρο των τελευταίων τριών μηνών.</t>
  </si>
  <si>
    <t>ΣΥΜΠΛΗΡΩΣΤΕ (ΜΗΝΙΑΙΑ ΠΟΣΑ)</t>
  </si>
  <si>
    <r>
      <rPr>
        <color rgb="FFE63901"/>
        <sz val="9"/>
        <rFont val="Arial"/>
      </rPr>
      <t xml:space="preserve">■ </t>
    </r>
    <r>
      <rPr>
        <color rgb="FF71717A"/>
        <sz val="9"/>
        <rFont val="Arial"/>
      </rPr>
      <t xml:space="preserve">Συμπληρώστε τα πορτοκαλί κελιά      </t>
    </r>
    <r>
      <rPr>
        <color rgb="FFC4C4CC"/>
        <sz val="9"/>
        <rFont val="Arial"/>
      </rPr>
      <t xml:space="preserve">■ </t>
    </r>
    <r>
      <rPr>
        <color rgb="FF71717A"/>
        <sz val="9"/>
        <rFont val="Arial"/>
      </rPr>
      <t>Τα γκρι υπολογίζονται αυτόματα</t>
    </r>
  </si>
  <si>
    <t>Επένδυση σε διαφήμιση</t>
  </si>
  <si>
    <t>Ό,τι πληρώθηκε στις πλατφόρμες μέσα στον μήνα</t>
  </si>
  <si>
    <t>Εργαλεία και agency</t>
  </si>
  <si>
    <t>CRM, αυτοματισμοί, εργαλεία, agency, freelancers</t>
  </si>
  <si>
    <t>Ομάδα μάρκετινγκ και πωλήσεων (μισθοί και προμήθειες)</t>
  </si>
  <si>
    <t>Συμπεριλάβετε εργοδοτικές εισφορές και προμήθειες</t>
  </si>
  <si>
    <t>Άλλα κόστη απόκτησης (εκδηλώσεις, διαφημιστικά δώρα, ταξίδια)</t>
  </si>
  <si>
    <t/>
  </si>
  <si>
    <t>Νέοι πελάτες τον μήνα</t>
  </si>
  <si>
    <t>Μόνο όσοι αγόρασαν για πρώτη φορά</t>
  </si>
  <si>
    <t>Μέσα έσοδα ανά πελάτη τον μήνα</t>
  </si>
  <si>
    <t>Το ποσό που πληρώνει στην πράξη ο πελάτης</t>
  </si>
  <si>
    <t>Περιθώριο συνεισφοράς</t>
  </si>
  <si>
    <t>Ό,τι μένει μετά το κόστος παράδοσης και τους φόρους επί των πωλήσεων</t>
  </si>
  <si>
    <t>Μέση διάρκεια ως πελάτης (μήνες)</t>
  </si>
  <si>
    <t>Γνωρίζετε το μηνιαίο ποσοστό αποχώρησης; Διάρκεια ≈ 100 ÷ ποσοστό αποχώρησης (%)</t>
  </si>
  <si>
    <t>Σχέση LTV:CAC που θέλετε να διατηρήσετε</t>
  </si>
  <si>
    <t>Συνηθισμένο σημείο αναφοράς στην αγορά: 3x</t>
  </si>
  <si>
    <t>ΑΠΟΤΕΛΕΣΜΑ</t>
  </si>
  <si>
    <t>Συνολικά κόστη απόκτησης</t>
  </si>
  <si>
    <t>Συνολικό CAC</t>
  </si>
  <si>
    <t>CAC μόνο από διαφήμιση</t>
  </si>
  <si>
    <t>Μηνιαίο περιθώριο ανά πελάτη</t>
  </si>
  <si>
    <t>LTV (περιθώριο σε βάθος χρόνου)</t>
  </si>
  <si>
    <t>Σχέση LTV:CAC</t>
  </si>
  <si>
    <t>Payback του CAC (μήνες)</t>
  </si>
  <si>
    <t>Μέγιστο CAC για τον στόχο σας</t>
  </si>
  <si>
    <t>Διάγνωση</t>
  </si>
  <si>
    <t>Δωρεάν υλικό της Manáry · manary.co</t>
  </si>
  <si>
    <t>CAC ανά κανάλι</t>
  </si>
  <si>
    <t>Συγκρίνετε το διαφημιστικό κόστος ανά πελάτη κάθε καναλιού με το όριο που αντέχει το περιθώριό σας (προέρχεται από την καρτέλα Υπολογιστής).</t>
  </si>
  <si>
    <t>ΕΠΕΝΔΥΣΗ ΚΑΙ ΠΕΛΑΤΕΣ ΑΝΑ ΚΑΝΑΛΙ</t>
  </si>
  <si>
    <t>Κανάλι</t>
  </si>
  <si>
    <t>Νέοι πελάτες</t>
  </si>
  <si>
    <t>CAC διαφήμισης</t>
  </si>
  <si>
    <t>Όριο CAC διαφήμισης</t>
  </si>
  <si>
    <t>Κατάσταση</t>
  </si>
  <si>
    <t>Google Ads</t>
  </si>
  <si>
    <t>Meta Ads</t>
  </si>
  <si>
    <t>LinkedIn Ads</t>
  </si>
  <si>
    <t>SEO και περιεχόμενο</t>
  </si>
  <si>
    <t>Συστάσεις και συνεργασίες</t>
  </si>
  <si>
    <t>E-mail και WhatsApp</t>
  </si>
  <si>
    <t>Άλλο κανάλι</t>
  </si>
  <si>
    <t>Σύνολο</t>
  </si>
  <si>
    <t>Το όριο διαφήμισης είναι το μέρος του μέγιστου CAC που αναλογεί στη διαφήμιση, στην ίδια αναλογία που έχει η διαφήμιση στα συνολικά κόστη. Σε πωλήσεις με μακρύ κύκλο, συγκρίνετε την επένδυση ενός τριμήνου με τους πελάτες του επόμενου τριμήνου.</t>
  </si>
  <si>
    <t>Σενάρια</t>
  </si>
  <si>
    <t>Τι συμβαίνει στη σχέση LTV:CAC αν βελτιώσετε έναν μοχλό κάθε φορά (τιμές από την καρτέλα Υπολογιστής).</t>
  </si>
  <si>
    <t>Σενάριο</t>
  </si>
  <si>
    <t>CAC</t>
  </si>
  <si>
    <t>LTV</t>
  </si>
  <si>
    <t>LTV:CAC</t>
  </si>
  <si>
    <t>Μέγιστο CAC</t>
  </si>
  <si>
    <t>Σήμερα</t>
  </si>
  <si>
    <t>Μετατροπή 20% υψηλότερη (ίδιο κόστος, περισσότεροι πελάτες)</t>
  </si>
  <si>
    <t>Έσοδα ανά πελάτη 10% υψηλότερα</t>
  </si>
  <si>
    <t>Ο πελάτης μένει 3 μήνες περισσότερο</t>
  </si>
  <si>
    <t>CAC 15% χαμηλότερο (βελτιστοποιημένα κανάλια)</t>
  </si>
  <si>
    <t>Περιθώριο 5 ποσοστιαίες μονάδες υψηλότερο</t>
  </si>
  <si>
    <t>Πώς να χρησιμοποιήσετε αυτό το υπολογιστικό φύλλο</t>
  </si>
  <si>
    <t>Πλήρες υλικό: manary.co/el/ebook/ypologistis-cac-kai-ltv</t>
  </si>
  <si>
    <r>
      <rPr>
        <b/>
        <color rgb="FFE63901"/>
        <sz val="10"/>
        <rFont val="Arial"/>
      </rPr>
      <t xml:space="preserve">1.  </t>
    </r>
    <r>
      <rPr>
        <color rgb="FF0A0A0A"/>
        <sz val="10"/>
        <rFont val="Arial"/>
      </rPr>
      <t>Στην καρτέλα Υπολογιστής, συμπληρώστε τα πορτοκαλί κελιά με τον μηνιαίο μέσο όρο των τελευταίων τριών μηνών.</t>
    </r>
  </si>
  <si>
    <r>
      <rPr>
        <b/>
        <color rgb="FFE63901"/>
        <sz val="10"/>
        <rFont val="Arial"/>
      </rPr>
      <t xml:space="preserve">2.  </t>
    </r>
    <r>
      <rPr>
        <color rgb="FF0A0A0A"/>
        <sz val="10"/>
        <rFont val="Arial"/>
      </rPr>
      <t>Συμπεριλάβετε στο CAC όλα τα κόστη απόκτησης: διαφήμιση, εργαλεία, agency, ομάδα μάρκετινγκ και πωλήσεων και προμήθειες.</t>
    </r>
  </si>
  <si>
    <r>
      <rPr>
        <b/>
        <color rgb="FFE63901"/>
        <sz val="10"/>
        <rFont val="Arial"/>
      </rPr>
      <t xml:space="preserve">3.  </t>
    </r>
    <r>
      <rPr>
        <color rgb="FF0A0A0A"/>
        <sz val="10"/>
        <rFont val="Arial"/>
      </rPr>
      <t>Χρησιμοποιήστε το περιθώριο συνεισφοράς (έσοδα μείον κόστος παράδοσης και φόρους επί των πωλήσεων), όχι τον τζίρο.</t>
    </r>
  </si>
  <si>
    <r>
      <rPr>
        <b/>
        <color rgb="FFE63901"/>
        <sz val="10"/>
        <rFont val="Arial"/>
      </rPr>
      <t xml:space="preserve">4.  </t>
    </r>
    <r>
      <rPr>
        <color rgb="FF0A0A0A"/>
        <sz val="10"/>
        <rFont val="Arial"/>
      </rPr>
      <t>Σε εφάπαξ αγορά ή περιστασιακή επαναγορά: χρησιμοποιήστε την αξία ανά αγορά στη θέση των μηνιαίων εσόδων και τον μέσο αριθμό αγορών στη θέση των μηνών.</t>
    </r>
  </si>
  <si>
    <r>
      <rPr>
        <b/>
        <color rgb="FFE63901"/>
        <sz val="10"/>
        <rFont val="Arial"/>
      </rPr>
      <t xml:space="preserve">5.  </t>
    </r>
    <r>
      <rPr>
        <color rgb="FF0A0A0A"/>
        <sz val="10"/>
        <rFont val="Arial"/>
      </rPr>
      <t>Το μέγιστο CAC είναι το ανώτατο ποσό που δέχεστε να πληρώσετε ανά πελάτη για να διατηρήσετε την επιθυμητή σχέση LTV:CAC.</t>
    </r>
  </si>
  <si>
    <r>
      <rPr>
        <b/>
        <color rgb="FFE63901"/>
        <sz val="10"/>
        <rFont val="Arial"/>
      </rPr>
      <t xml:space="preserve">6.  </t>
    </r>
    <r>
      <rPr>
        <color rgb="FF0A0A0A"/>
        <sz val="10"/>
        <rFont val="Arial"/>
      </rPr>
      <t>Στην καρτέλα CAC ανά κανάλι, συγκρίνετε κάθε κανάλι με το όριο. Ένα κανάλι κάτω από το όριο μπορεί να πάρει περισσότερο προϋπολογισμό· ένα κανάλι πάνω από αυτό πρέπει πρώτα να βελτιωθεί.</t>
    </r>
  </si>
  <si>
    <r>
      <rPr>
        <b/>
        <color rgb="FFE63901"/>
        <sz val="10"/>
        <rFont val="Arial"/>
      </rPr>
      <t xml:space="preserve">7.  </t>
    </r>
    <r>
      <rPr>
        <color rgb="FF0A0A0A"/>
        <sz val="10"/>
        <rFont val="Arial"/>
      </rPr>
      <t>Στην καρτέλα Σενάρια, δείτε ποιος μοχλός βελτιώνει περισσότερο τη σχέση LTV:CAC πριν αποφασίσετε πού θα δράσετε.</t>
    </r>
  </si>
  <si>
    <r>
      <rPr>
        <i/>
        <color rgb="FF71717A"/>
        <sz val="10"/>
        <rFont val="Arial"/>
      </rPr>
      <t>Στο Google Sheets: Αρχείο &gt; Εισαγωγή &gt; Μεταφόρτωση. Οι τύποι συνεχίζουν να λειτουργούν.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</si>
</sst>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
    <numFmt numFmtId="165" formatCode="0.0&quot;x&quot;"/>
    <numFmt numFmtId="166" formatCode="0.0"/>
  </numFmts>
  <fonts count="12" x14ac:knownFonts="1">
    <font>
      <color theme="1"/>
      <family val="2"/>
      <scheme val="minor"/>
      <sz val="11"/>
      <name val="Calibri"/>
    </font>
    <font>
      <b/>
      <color rgb="FFFFFFFF"/>
      <sz val="18"/>
      <name val="Arial"/>
    </font>
    <font>
      <color rgb="FFD4D4D8"/>
      <sz val="10"/>
      <name val="Arial"/>
    </font>
    <font>
      <b/>
      <color rgb="FFE63901"/>
      <sz val="9"/>
      <name val="Arial"/>
    </font>
    <font>
      <color rgb="FF0A0A0A"/>
      <sz val="10"/>
      <name val="Arial"/>
    </font>
    <font>
      <b/>
      <color rgb="FF0A0A0A"/>
      <sz val="11"/>
      <name val="Arial"/>
    </font>
    <font>
      <color rgb="FF71717A"/>
      <sz val="9"/>
      <name val="Arial"/>
    </font>
    <font>
      <b/>
      <color rgb="FF0A0A0A"/>
      <sz val="10"/>
      <name val="Arial"/>
    </font>
    <font>
      <b/>
      <color rgb="FFFFFFFF"/>
      <sz val="12"/>
      <name val="Arial"/>
    </font>
    <font>
      <b/>
      <u/>
      <color rgb="FFE63901"/>
      <sz val="9"/>
      <name val="Arial"/>
    </font>
    <font>
      <b/>
      <color rgb="FFFFFFFF"/>
      <sz val="10"/>
      <name val="Arial"/>
    </font>
    <font>
      <b/>
      <color rgb="FFE63901"/>
      <sz val="11"/>
      <name val="Arial"/>
    </font>
  </fonts>
  <fills count="7">
    <fill>
      <patternFill patternType="none"/>
    </fill>
    <fill>
      <patternFill patternType="gray125"/>
    </fill>
    <fill>
      <patternFill patternType="solid">
        <fgColor rgb="FF0B0B0D"/>
      </patternFill>
    </fill>
    <fill>
      <patternFill patternType="solid">
        <fgColor rgb="FFFFF1EB"/>
      </patternFill>
    </fill>
    <fill>
      <patternFill patternType="solid">
        <fgColor rgb="FFF4F4F5"/>
      </patternFill>
    </fill>
    <fill>
      <patternFill patternType="solid">
        <fgColor rgb="FF18181B"/>
      </patternFill>
    </fill>
    <fill>
      <patternFill patternType="solid">
        <fgColor rgb="FFFAFAFA"/>
      </patternFill>
    </fill>
  </fills>
  <borders count="7">
    <border>
      <left/>
      <right/>
      <top/>
      <bottom/>
      <diagonal/>
    </border>
    <border>
      <left/>
      <right/>
      <top/>
      <bottom style="thick">
        <color rgb="FFE63901"/>
      </bottom>
      <diagonal/>
    </border>
    <border>
      <left style="thin">
        <color rgb="FFE4E4E7"/>
      </left>
      <right style="thin">
        <color rgb="FFE4E4E7"/>
      </right>
      <top style="thin">
        <color rgb="FFE4E4E7"/>
      </top>
      <bottom style="thin">
        <color rgb="FFE4E4E7"/>
      </bottom>
      <diagonal/>
    </border>
    <border>
      <left style="thin">
        <color rgb="FFE63901"/>
      </left>
      <right style="thin">
        <color rgb="FFE63901"/>
      </right>
      <top style="thin">
        <color rgb="FFE63901"/>
      </top>
      <bottom style="thin">
        <color rgb="FFE63901"/>
      </bottom>
      <diagonal/>
    </border>
    <border>
      <left style="thin">
        <color rgb="FF18181B"/>
      </left>
      <right style="thin">
        <color rgb="FF18181B"/>
      </right>
      <top style="thin">
        <color rgb="FF18181B"/>
      </top>
      <bottom style="thin">
        <color rgb="FF18181B"/>
      </bottom>
      <diagonal/>
    </border>
    <border>
      <left/>
      <right/>
      <top style="thin">
        <color rgb="FFE4E4E7"/>
      </top>
      <bottom/>
      <diagonal/>
    </border>
    <border>
      <left/>
      <right/>
      <top/>
      <bottom style="thin">
        <color rgb="FFE4E4E7"/>
      </bottom>
      <diagonal/>
    </border>
  </borders>
  <cellStyleXfs count="1">
    <xf numFmtId="0" fontId="0" fillId="0" borderId="0"/>
  </cellStyleXfs>
  <cellXfs count="27">
    <xf numFmtId="0" fontId="0" fillId="0" borderId="0" xfId="0"/>
    <xf numFmtId="0" fontId="1" fillId="2" borderId="0" xfId="0" applyFont="1" applyFill="1" applyAlignment="1">
      <alignment vertical="bottom" indent="1"/>
    </xf>
    <xf numFmtId="0" fontId="2" fillId="2" borderId="1" xfId="0" applyFont="1" applyFill="1" applyBorder="1" applyAlignment="1">
      <alignment vertical="top" indent="1"/>
    </xf>
    <xf numFmtId="0" fontId="3" fillId="0" borderId="0" xfId="0" applyFont="1" applyAlignment="1">
      <alignment vertical="bottom"/>
    </xf>
    <xf numFmtId="0" fontId="0" fillId="0" borderId="0" xfId="0" applyAlignment="1">
      <alignment horizontal="right" vertical="bottom"/>
    </xf>
    <xf numFmtId="0" fontId="4" fillId="0" borderId="2" xfId="0" applyFont="1" applyBorder="1" applyAlignment="1">
      <alignment vertical="center" wrapText="1" indent="1"/>
    </xf>
    <xf numFmtId="164" fontId="5" fillId="3" borderId="3" xfId="0" applyNumberFormat="1" applyFont="1" applyFill="1" applyBorder="1" applyAlignment="1">
      <alignment horizontal="right" vertical="center" indent="1"/>
    </xf>
    <xf numFmtId="0" fontId="6" fillId="0" borderId="0" xfId="0" applyFont="1" applyAlignment="1">
      <alignment vertical="center" wrapText="1" indent="1"/>
    </xf>
    <xf numFmtId="3" fontId="5" fillId="3" borderId="3" xfId="0" applyNumberFormat="1" applyFont="1" applyFill="1" applyBorder="1" applyAlignment="1">
      <alignment horizontal="right" vertical="center" indent="1"/>
    </xf>
    <xf numFmtId="9" fontId="5" fillId="3" borderId="3" xfId="0" applyNumberFormat="1" applyFont="1" applyFill="1" applyBorder="1" applyAlignment="1">
      <alignment horizontal="right" vertical="center" indent="1"/>
    </xf>
    <xf numFmtId="165" fontId="5" fillId="3" borderId="3" xfId="0" applyNumberFormat="1" applyFont="1" applyFill="1" applyBorder="1" applyAlignment="1">
      <alignment horizontal="right" vertical="center" indent="1"/>
    </xf>
    <xf numFmtId="164" fontId="5" fillId="4" borderId="2" xfId="0" applyNumberFormat="1" applyFont="1" applyFill="1" applyBorder="1" applyAlignment="1">
      <alignment horizontal="right" vertical="center" indent="1"/>
    </xf>
    <xf numFmtId="0" fontId="7" fillId="0" borderId="2" xfId="0" applyFont="1" applyBorder="1" applyAlignment="1">
      <alignment vertical="center" wrapText="1" indent="1"/>
    </xf>
    <xf numFmtId="165" fontId="8" fillId="5" borderId="4" xfId="0" applyNumberFormat="1" applyFont="1" applyFill="1" applyBorder="1" applyAlignment="1">
      <alignment horizontal="right" vertical="center" indent="1"/>
    </xf>
    <xf numFmtId="166" fontId="5" fillId="4" borderId="2" xfId="0" applyNumberFormat="1" applyFont="1" applyFill="1" applyBorder="1" applyAlignment="1">
      <alignment horizontal="right" vertical="center" indent="1"/>
    </xf>
    <xf numFmtId="164" fontId="8" fillId="5" borderId="4" xfId="0" applyNumberFormat="1" applyFont="1" applyFill="1" applyBorder="1" applyAlignment="1">
      <alignment horizontal="right" vertical="center" indent="1"/>
    </xf>
    <xf numFmtId="49" fontId="5" fillId="4" borderId="2" xfId="0" applyNumberFormat="1" applyFont="1" applyFill="1" applyBorder="1" applyAlignment="1">
      <alignment vertical="center" wrapText="1" indent="1"/>
    </xf>
    <xf numFmtId="0" fontId="9" fillId="0" borderId="5" xfId="0" applyFont="1" applyBorder="1" applyAlignment="1">
      <alignment vertical="center"/>
    </xf>
    <xf numFmtId="0" fontId="10" fillId="5" borderId="4" xfId="0" applyFont="1" applyFill="1" applyBorder="1" applyAlignment="1">
      <alignment vertical="center" wrapText="1" indent="1"/>
    </xf>
    <xf numFmtId="49" fontId="5" fillId="3" borderId="3" xfId="0" applyNumberFormat="1" applyFont="1" applyFill="1" applyBorder="1" applyAlignment="1">
      <alignment vertical="center" indent="1"/>
    </xf>
    <xf numFmtId="49" fontId="4" fillId="4" borderId="2" xfId="0" applyNumberFormat="1" applyFont="1" applyFill="1" applyBorder="1" applyAlignment="1">
      <alignment vertical="center" wrapText="1" indent="1"/>
    </xf>
    <xf numFmtId="3" fontId="5" fillId="4" borderId="2" xfId="0" applyNumberFormat="1" applyFont="1" applyFill="1" applyBorder="1" applyAlignment="1">
      <alignment horizontal="right" vertical="center" indent="1"/>
    </xf>
    <xf numFmtId="0" fontId="6" fillId="0" borderId="0" xfId="0" applyFont="1" applyAlignment="1">
      <alignment vertical="top" wrapText="1"/>
    </xf>
    <xf numFmtId="0" fontId="10" fillId="5" borderId="4" xfId="0" applyFont="1" applyFill="1" applyBorder="1" applyAlignment="1">
      <alignment horizontal="center" vertical="center" wrapText="1"/>
    </xf>
    <xf numFmtId="165" fontId="11" fillId="4" borderId="2" xfId="0" applyNumberFormat="1" applyFont="1" applyFill="1" applyBorder="1" applyAlignment="1">
      <alignment horizontal="right" vertical="center" indent="1"/>
    </xf>
    <xf numFmtId="0" fontId="4" fillId="6" borderId="2" xfId="0" applyFont="1" applyFill="1" applyBorder="1" applyAlignment="1">
      <alignment vertical="center" wrapText="1" indent="1"/>
    </xf>
    <xf numFmtId="0" fontId="0" fillId="0" borderId="6" xfId="0" applyBorder="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2</xdr:col>
      <xdr:colOff>3171825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5</xdr:col>
      <xdr:colOff>2771775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3</xdr:col>
      <xdr:colOff>1038225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6772275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anary.co/el/ebook/ypologistis-cac-kai-ltv/"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manary.co/el/ebook/ypologistis-cac-kai-ltv/"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manary.co/el/ebook/ypologistis-cac-kai-ltv/"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manary.co/el/ebook/ypologistis-cac-kai-ltv/"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3901"/>
    <pageSetUpPr fitToPage="1"/>
  </sheetPr>
  <dimension ref="A1:C26"/>
  <sheetViews>
    <sheetView workbookViewId="0" showGridLines="0"/>
  </sheetViews>
  <sheetFormatPr defaultRowHeight="15" outlineLevelRow="0" outlineLevelCol="0" x14ac:dyDescent="55"/>
  <cols>
    <col min="1" max="1" width="64" customWidth="1"/>
    <col min="2" max="2" width="22" customWidth="1"/>
    <col min="3" max="3" width="70" customWidth="1"/>
  </cols>
  <sheetData>
    <row r="1" ht="36" customHeight="1" spans="1:3" x14ac:dyDescent="0.25">
      <c r="A1" s="1" t="s">
        <v>0</v>
      </c>
      <c r="B1" s="1"/>
      <c r="C1" s="1"/>
    </row>
    <row r="2" ht="28" customHeight="1" spans="1:3" x14ac:dyDescent="0.25">
      <c r="A2" s="2" t="s">
        <v>1</v>
      </c>
      <c r="B2" s="2"/>
      <c r="C2" s="2"/>
    </row>
    <row r="3" ht="12" customHeight="1" x14ac:dyDescent="0.25"/>
    <row r="4" ht="26" customHeight="1" spans="1:3" x14ac:dyDescent="0.25">
      <c r="A4" s="3" t="s">
        <v>2</v>
      </c>
      <c r="B4" s="3"/>
      <c r="C4" s="4" t="s">
        <v>3</v>
      </c>
    </row>
    <row r="5" ht="24" customHeight="1" spans="1:3" x14ac:dyDescent="0.25">
      <c r="A5" s="5" t="s">
        <v>4</v>
      </c>
      <c r="B5" s="6">
        <v>25000</v>
      </c>
      <c r="C5" s="7" t="s">
        <v>5</v>
      </c>
    </row>
    <row r="6" ht="24" customHeight="1" spans="1:3" x14ac:dyDescent="0.25">
      <c r="A6" s="5" t="s">
        <v>6</v>
      </c>
      <c r="B6" s="6">
        <v>6000</v>
      </c>
      <c r="C6" s="7" t="s">
        <v>7</v>
      </c>
    </row>
    <row r="7" ht="24" customHeight="1" spans="1:3" x14ac:dyDescent="0.25">
      <c r="A7" s="5" t="s">
        <v>8</v>
      </c>
      <c r="B7" s="6">
        <v>18000</v>
      </c>
      <c r="C7" s="7" t="s">
        <v>9</v>
      </c>
    </row>
    <row r="8" ht="24" customHeight="1" spans="1:3" x14ac:dyDescent="0.25">
      <c r="A8" s="5" t="s">
        <v>10</v>
      </c>
      <c r="B8" s="6">
        <v>1000</v>
      </c>
      <c r="C8" s="7" t="s">
        <v>11</v>
      </c>
    </row>
    <row r="9" ht="24" customHeight="1" spans="1:3" x14ac:dyDescent="0.25">
      <c r="A9" s="5" t="s">
        <v>12</v>
      </c>
      <c r="B9" s="8">
        <v>20</v>
      </c>
      <c r="C9" s="7" t="s">
        <v>13</v>
      </c>
    </row>
    <row r="10" ht="24" customHeight="1" spans="1:3" x14ac:dyDescent="0.25">
      <c r="A10" s="5" t="s">
        <v>14</v>
      </c>
      <c r="B10" s="6">
        <v>1500</v>
      </c>
      <c r="C10" s="7" t="s">
        <v>15</v>
      </c>
    </row>
    <row r="11" ht="24" customHeight="1" spans="1:3" x14ac:dyDescent="0.25">
      <c r="A11" s="5" t="s">
        <v>16</v>
      </c>
      <c r="B11" s="9">
        <v>0.5</v>
      </c>
      <c r="C11" s="7" t="s">
        <v>17</v>
      </c>
    </row>
    <row r="12" ht="24" customHeight="1" spans="1:3" x14ac:dyDescent="0.25">
      <c r="A12" s="5" t="s">
        <v>18</v>
      </c>
      <c r="B12" s="8">
        <v>18</v>
      </c>
      <c r="C12" s="7" t="s">
        <v>19</v>
      </c>
    </row>
    <row r="13" ht="24" customHeight="1" spans="1:3" x14ac:dyDescent="0.25">
      <c r="A13" s="5" t="s">
        <v>20</v>
      </c>
      <c r="B13" s="10">
        <v>3</v>
      </c>
      <c r="C13" s="7" t="s">
        <v>21</v>
      </c>
    </row>
    <row r="14" ht="12" customHeight="1" x14ac:dyDescent="0.25"/>
    <row r="15" ht="26" customHeight="1" spans="1:3" x14ac:dyDescent="0.25">
      <c r="A15" s="3" t="s">
        <v>22</v>
      </c>
      <c r="B15" s="3"/>
      <c r="C15" s="3"/>
    </row>
    <row r="16" ht="24" customHeight="1" spans="1:2" x14ac:dyDescent="0.25">
      <c r="A16" s="5" t="s">
        <v>23</v>
      </c>
      <c r="B16" s="11">
        <f>SUM(B5:B8)</f>
      </c>
    </row>
    <row r="17" ht="24" customHeight="1" spans="1:2" x14ac:dyDescent="0.25">
      <c r="A17" s="5" t="s">
        <v>24</v>
      </c>
      <c r="B17" s="11">
        <f>IFERROR(B16/B9,"")</f>
      </c>
    </row>
    <row r="18" ht="24" customHeight="1" spans="1:2" x14ac:dyDescent="0.25">
      <c r="A18" s="5" t="s">
        <v>25</v>
      </c>
      <c r="B18" s="11">
        <f>IFERROR(B5/B9,"")</f>
      </c>
    </row>
    <row r="19" ht="24" customHeight="1" spans="1:2" x14ac:dyDescent="0.25">
      <c r="A19" s="5" t="s">
        <v>26</v>
      </c>
      <c r="B19" s="11">
        <f>B10*B11</f>
      </c>
    </row>
    <row r="20" ht="24" customHeight="1" spans="1:2" x14ac:dyDescent="0.25">
      <c r="A20" s="5" t="s">
        <v>27</v>
      </c>
      <c r="B20" s="11">
        <f>B19*B12</f>
      </c>
    </row>
    <row r="21" ht="24" customHeight="1" spans="1:2" x14ac:dyDescent="0.25">
      <c r="A21" s="12" t="s">
        <v>28</v>
      </c>
      <c r="B21" s="13">
        <f>IFERROR(B20/B17,"")</f>
      </c>
    </row>
    <row r="22" ht="24" customHeight="1" spans="1:2" x14ac:dyDescent="0.25">
      <c r="A22" s="5" t="s">
        <v>29</v>
      </c>
      <c r="B22" s="14">
        <f>IFERROR(B17/B19,"")</f>
      </c>
    </row>
    <row r="23" ht="24" customHeight="1" spans="1:2" x14ac:dyDescent="0.25">
      <c r="A23" s="12" t="s">
        <v>30</v>
      </c>
      <c r="B23" s="15">
        <f>IFERROR(B20/B13,"")</f>
      </c>
    </row>
    <row r="24" ht="36" customHeight="1" spans="1:3" x14ac:dyDescent="0.25">
      <c r="A24" s="12" t="s">
        <v>31</v>
      </c>
      <c r="B24" s="16">
        <f>IF(B21="","",IF(B21&gt;=B13,"Υγιές: υπάρχει περιθώριο για περισσότερη επένδυση, έως το μέγιστο CAC",IF(B21&gt;=1,"Κερδοφόρο, αλλά κάτω από τον στόχο: μειώστε το CAC ή αυξήστε το LTV πριν κλιμακώσετε","Ζημιά: κάθε νέος πελάτης κοστίζει περισσότερα από όσα αφήνει")))</f>
      </c>
      <c r="C24" s="16"/>
    </row>
    <row r="25" ht="14" customHeight="1" x14ac:dyDescent="0.25"/>
    <row r="26" ht="26" customHeight="1" spans="1:3" x14ac:dyDescent="0.25">
      <c r="A26" s="17" t="s">
        <v>32</v>
      </c>
      <c r="B26" s="17"/>
      <c r="C26" s="17"/>
    </row>
  </sheetData>
  <mergeCells count="6">
    <mergeCell ref="A1:C1"/>
    <mergeCell ref="A2:C2"/>
    <mergeCell ref="A4:B4"/>
    <mergeCell ref="A15:C15"/>
    <mergeCell ref="B24:C24"/>
    <mergeCell ref="A26:C26"/>
  </mergeCells>
  <hyperlinks>
    <hyperlink ref="A26" r:id="rId1"/>
  </hyperlinks>
  <printOptions horizontalCentered="1"/>
  <pageMargins left="0.25" right="0.25" top="0.4" bottom="0.4" header="0.2" footer="0.2"/>
  <pageSetup paperSize="9" orientation="portrait" fitToWidth="1" fitToHeight="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F17"/>
  <sheetViews>
    <sheetView workbookViewId="0" showGridLines="0"/>
  </sheetViews>
  <sheetFormatPr defaultRowHeight="15" outlineLevelRow="0" outlineLevelCol="0" x14ac:dyDescent="55"/>
  <cols>
    <col min="1" max="1" width="30" customWidth="1"/>
    <col min="2" max="2" width="24" customWidth="1"/>
    <col min="3" max="4" width="18" customWidth="1"/>
    <col min="5" max="5" width="22" customWidth="1"/>
    <col min="6" max="6" width="64" customWidth="1"/>
  </cols>
  <sheetData>
    <row r="1" ht="36" customHeight="1" spans="1:6" x14ac:dyDescent="0.25">
      <c r="A1" s="1" t="s">
        <v>33</v>
      </c>
      <c r="B1" s="1"/>
      <c r="C1" s="1"/>
      <c r="D1" s="1"/>
      <c r="E1" s="1"/>
      <c r="F1" s="1"/>
    </row>
    <row r="2" ht="28" customHeight="1" spans="1:6" x14ac:dyDescent="0.25">
      <c r="A2" s="2" t="s">
        <v>34</v>
      </c>
      <c r="B2" s="2"/>
      <c r="C2" s="2"/>
      <c r="D2" s="2"/>
      <c r="E2" s="2"/>
      <c r="F2" s="2"/>
    </row>
    <row r="3" ht="26" customHeight="1" spans="1:6" x14ac:dyDescent="0.25">
      <c r="A3" s="3" t="s">
        <v>35</v>
      </c>
      <c r="B3" s="3"/>
      <c r="C3" s="4" t="s">
        <v>3</v>
      </c>
      <c r="D3" s="4"/>
      <c r="E3" s="4"/>
      <c r="F3" s="4"/>
    </row>
    <row r="4" ht="30" customHeight="1" spans="1:6" x14ac:dyDescent="0.25">
      <c r="A4" s="18" t="s">
        <v>36</v>
      </c>
      <c r="B4" s="18" t="s">
        <v>4</v>
      </c>
      <c r="C4" s="18" t="s">
        <v>37</v>
      </c>
      <c r="D4" s="18" t="s">
        <v>38</v>
      </c>
      <c r="E4" s="18" t="s">
        <v>39</v>
      </c>
      <c r="F4" s="18" t="s">
        <v>40</v>
      </c>
    </row>
    <row r="5" ht="24" customHeight="1" spans="1:6" x14ac:dyDescent="0.25">
      <c r="A5" s="19" t="s">
        <v>41</v>
      </c>
      <c r="B5" s="6">
        <v>10000</v>
      </c>
      <c r="C5" s="8">
        <v>9</v>
      </c>
      <c r="D5" s="11">
        <f>IFERROR(B5/C5,"")</f>
      </c>
      <c r="E5" s="11">
        <f>IFERROR('Υπολογιστής'!$B$23*'Υπολογιστής'!$B$5/'Υπολογιστής'!$B$16,"")</f>
      </c>
      <c r="F5" s="20">
        <f>IF(OR(B5=0,D5=""),"",IF(D5&lt;=E5,"Κάτω από το όριο: μπορεί να πάρει περισσότερο προϋπολογισμό","Πάνω από το όριο: βελτιστοποίηση πριν το κρατήσετε"))</f>
      </c>
    </row>
    <row r="6" ht="24" customHeight="1" spans="1:6" x14ac:dyDescent="0.25">
      <c r="A6" s="19" t="s">
        <v>42</v>
      </c>
      <c r="B6" s="6">
        <v>8000</v>
      </c>
      <c r="C6" s="8">
        <v>5</v>
      </c>
      <c r="D6" s="11">
        <f>IFERROR(B6/C6,"")</f>
      </c>
      <c r="E6" s="11">
        <f>IFERROR('Υπολογιστής'!$B$23*'Υπολογιστής'!$B$5/'Υπολογιστής'!$B$16,"")</f>
      </c>
      <c r="F6" s="20">
        <f>IF(OR(B6=0,D6=""),"",IF(D6&lt;=E6,"Κάτω από το όριο: μπορεί να πάρει περισσότερο προϋπολογισμό","Πάνω από το όριο: βελτιστοποίηση πριν το κρατήσετε"))</f>
      </c>
    </row>
    <row r="7" ht="24" customHeight="1" spans="1:6" x14ac:dyDescent="0.25">
      <c r="A7" s="19" t="s">
        <v>43</v>
      </c>
      <c r="B7" s="6">
        <v>4000</v>
      </c>
      <c r="C7" s="8">
        <v>1</v>
      </c>
      <c r="D7" s="11">
        <f>IFERROR(B7/C7,"")</f>
      </c>
      <c r="E7" s="11">
        <f>IFERROR('Υπολογιστής'!$B$23*'Υπολογιστής'!$B$5/'Υπολογιστής'!$B$16,"")</f>
      </c>
      <c r="F7" s="20">
        <f>IF(OR(B7=0,D7=""),"",IF(D7&lt;=E7,"Κάτω από το όριο: μπορεί να πάρει περισσότερο προϋπολογισμό","Πάνω από το όριο: βελτιστοποίηση πριν το κρατήσετε"))</f>
      </c>
    </row>
    <row r="8" ht="24" customHeight="1" spans="1:6" x14ac:dyDescent="0.25">
      <c r="A8" s="19" t="s">
        <v>44</v>
      </c>
      <c r="B8" s="6">
        <v>1500</v>
      </c>
      <c r="C8" s="8">
        <v>2</v>
      </c>
      <c r="D8" s="11">
        <f>IFERROR(B8/C8,"")</f>
      </c>
      <c r="E8" s="11">
        <f>IFERROR('Υπολογιστής'!$B$23*'Υπολογιστής'!$B$5/'Υπολογιστής'!$B$16,"")</f>
      </c>
      <c r="F8" s="20">
        <f>IF(OR(B8=0,D8=""),"",IF(D8&lt;=E8,"Κάτω από το όριο: μπορεί να πάρει περισσότερο προϋπολογισμό","Πάνω από το όριο: βελτιστοποίηση πριν το κρατήσετε"))</f>
      </c>
    </row>
    <row r="9" ht="24" customHeight="1" spans="1:6" x14ac:dyDescent="0.25">
      <c r="A9" s="19" t="s">
        <v>45</v>
      </c>
      <c r="B9" s="6">
        <v>500</v>
      </c>
      <c r="C9" s="8">
        <v>2</v>
      </c>
      <c r="D9" s="11">
        <f>IFERROR(B9/C9,"")</f>
      </c>
      <c r="E9" s="11">
        <f>IFERROR('Υπολογιστής'!$B$23*'Υπολογιστής'!$B$5/'Υπολογιστής'!$B$16,"")</f>
      </c>
      <c r="F9" s="20">
        <f>IF(OR(B9=0,D9=""),"",IF(D9&lt;=E9,"Κάτω από το όριο: μπορεί να πάρει περισσότερο προϋπολογισμό","Πάνω από το όριο: βελτιστοποίηση πριν το κρατήσετε"))</f>
      </c>
    </row>
    <row r="10" ht="24" customHeight="1" spans="1:6" x14ac:dyDescent="0.25">
      <c r="A10" s="19" t="s">
        <v>46</v>
      </c>
      <c r="B10" s="6">
        <v>1000</v>
      </c>
      <c r="C10" s="8">
        <v>1</v>
      </c>
      <c r="D10" s="11">
        <f>IFERROR(B10/C10,"")</f>
      </c>
      <c r="E10" s="11">
        <f>IFERROR('Υπολογιστής'!$B$23*'Υπολογιστής'!$B$5/'Υπολογιστής'!$B$16,"")</f>
      </c>
      <c r="F10" s="20">
        <f>IF(OR(B10=0,D10=""),"",IF(D10&lt;=E10,"Κάτω από το όριο: μπορεί να πάρει περισσότερο προϋπολογισμό","Πάνω από το όριο: βελτιστοποίηση πριν το κρατήσετε"))</f>
      </c>
    </row>
    <row r="11" ht="24" customHeight="1" spans="1:6" x14ac:dyDescent="0.25">
      <c r="A11" s="19" t="s">
        <v>47</v>
      </c>
      <c r="B11" s="6">
        <v>0</v>
      </c>
      <c r="C11" s="8">
        <v>0</v>
      </c>
      <c r="D11" s="11">
        <f>IFERROR(B11/C11,"")</f>
      </c>
      <c r="E11" s="11">
        <f>IFERROR('Υπολογιστής'!$B$23*'Υπολογιστής'!$B$5/'Υπολογιστής'!$B$16,"")</f>
      </c>
      <c r="F11" s="20">
        <f>IF(OR(B11=0,D11=""),"",IF(D11&lt;=E11,"Κάτω από το όριο: μπορεί να πάρει περισσότερο προϋπολογισμό","Πάνω από το όριο: βελτιστοποίηση πριν το κρατήσετε"))</f>
      </c>
    </row>
    <row r="12" ht="24" customHeight="1" spans="1:6" x14ac:dyDescent="0.25">
      <c r="A12" s="19" t="s">
        <v>47</v>
      </c>
      <c r="B12" s="6">
        <v>0</v>
      </c>
      <c r="C12" s="8">
        <v>0</v>
      </c>
      <c r="D12" s="11">
        <f>IFERROR(B12/C12,"")</f>
      </c>
      <c r="E12" s="11">
        <f>IFERROR('Υπολογιστής'!$B$23*'Υπολογιστής'!$B$5/'Υπολογιστής'!$B$16,"")</f>
      </c>
      <c r="F12" s="20">
        <f>IF(OR(B12=0,D12=""),"",IF(D12&lt;=E12,"Κάτω από το όριο: μπορεί να πάρει περισσότερο προϋπολογισμό","Πάνω από το όριο: βελτιστοποίηση πριν το κρατήσετε"))</f>
      </c>
    </row>
    <row r="13" ht="26" customHeight="1" spans="1:4" x14ac:dyDescent="0.25">
      <c r="A13" s="12" t="s">
        <v>48</v>
      </c>
      <c r="B13" s="11">
        <f>SUM(B5:B12)</f>
      </c>
      <c r="C13" s="21">
        <f>SUM(C5:C12)</f>
      </c>
      <c r="D13" s="15">
        <f>IFERROR(B13/C13,"")</f>
      </c>
    </row>
    <row r="14" ht="12" customHeight="1" x14ac:dyDescent="0.25"/>
    <row r="15" ht="30" customHeight="1" spans="1:6" x14ac:dyDescent="0.25">
      <c r="A15" s="22" t="s">
        <v>49</v>
      </c>
      <c r="B15" s="22"/>
      <c r="C15" s="22"/>
      <c r="D15" s="22"/>
      <c r="E15" s="22"/>
      <c r="F15" s="22"/>
    </row>
    <row r="16" ht="12" customHeight="1" x14ac:dyDescent="0.25"/>
    <row r="17" ht="26" customHeight="1" spans="1:6" x14ac:dyDescent="0.25">
      <c r="A17" s="17" t="s">
        <v>32</v>
      </c>
      <c r="B17" s="17"/>
      <c r="C17" s="17"/>
      <c r="D17" s="17"/>
      <c r="E17" s="17"/>
      <c r="F17" s="17"/>
    </row>
  </sheetData>
  <mergeCells count="6">
    <mergeCell ref="A1:F1"/>
    <mergeCell ref="A2:F2"/>
    <mergeCell ref="A3:B3"/>
    <mergeCell ref="C3:F3"/>
    <mergeCell ref="A15:F15"/>
    <mergeCell ref="A17:F17"/>
  </mergeCells>
  <hyperlinks>
    <hyperlink ref="A17" r:id="rId1"/>
  </hyperlinks>
  <printOptions horizontalCentered="1"/>
  <pageMargins left="0.25" right="0.25" top="0.4" bottom="0.4" header="0.2" footer="0.2"/>
  <pageSetup paperSize="9" orientation="landscape" fitToWidth="1" fitToHeight="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E12"/>
  <sheetViews>
    <sheetView workbookViewId="0" showGridLines="0"/>
  </sheetViews>
  <sheetFormatPr defaultRowHeight="15" outlineLevelRow="0" outlineLevelCol="0" x14ac:dyDescent="55"/>
  <cols>
    <col min="1" max="1" width="62" customWidth="1"/>
    <col min="2" max="5" width="19" customWidth="1"/>
  </cols>
  <sheetData>
    <row r="1" ht="36" customHeight="1" spans="1:5" x14ac:dyDescent="0.25">
      <c r="A1" s="1" t="s">
        <v>50</v>
      </c>
      <c r="B1" s="1"/>
      <c r="C1" s="1"/>
      <c r="D1" s="1"/>
      <c r="E1" s="1"/>
    </row>
    <row r="2" ht="28" customHeight="1" spans="1:5" x14ac:dyDescent="0.25">
      <c r="A2" s="2" t="s">
        <v>51</v>
      </c>
      <c r="B2" s="2"/>
      <c r="C2" s="2"/>
      <c r="D2" s="2"/>
      <c r="E2" s="2"/>
    </row>
    <row r="3" ht="14" customHeight="1" x14ac:dyDescent="0.25"/>
    <row r="4" ht="30" customHeight="1" spans="1:5" x14ac:dyDescent="0.25">
      <c r="A4" s="18" t="s">
        <v>52</v>
      </c>
      <c r="B4" s="23" t="s">
        <v>53</v>
      </c>
      <c r="C4" s="23" t="s">
        <v>54</v>
      </c>
      <c r="D4" s="23" t="s">
        <v>55</v>
      </c>
      <c r="E4" s="23" t="s">
        <v>56</v>
      </c>
    </row>
    <row r="5" ht="24" customHeight="1" spans="1:5" x14ac:dyDescent="0.25">
      <c r="A5" s="12" t="s">
        <v>57</v>
      </c>
      <c r="B5" s="11">
        <f>IFERROR('Υπολογιστής'!B17,"")</f>
      </c>
      <c r="C5" s="11">
        <f>IFERROR('Υπολογιστής'!B20,"")</f>
      </c>
      <c r="D5" s="24">
        <f>IFERROR(C5/B5,"")</f>
      </c>
      <c r="E5" s="11">
        <f>IFERROR(C5/'Υπολογιστής'!$B$13,"")</f>
      </c>
    </row>
    <row r="6" ht="24" customHeight="1" spans="1:5" x14ac:dyDescent="0.25">
      <c r="A6" s="25" t="s">
        <v>58</v>
      </c>
      <c r="B6" s="11">
        <f>IFERROR('Υπολογιστής'!B16/('Υπολογιστής'!B9*1.2),"")</f>
      </c>
      <c r="C6" s="11">
        <f>IFERROR('Υπολογιστής'!B20,"")</f>
      </c>
      <c r="D6" s="24">
        <f>IFERROR(C6/B6,"")</f>
      </c>
      <c r="E6" s="11">
        <f>IFERROR(C6/'Υπολογιστής'!$B$13,"")</f>
      </c>
    </row>
    <row r="7" ht="24" customHeight="1" spans="1:5" x14ac:dyDescent="0.25">
      <c r="A7" s="5" t="s">
        <v>59</v>
      </c>
      <c r="B7" s="11">
        <f>IFERROR('Υπολογιστής'!B17,"")</f>
      </c>
      <c r="C7" s="11">
        <f>IFERROR('Υπολογιστής'!B10*1.1*'Υπολογιστής'!B11*'Υπολογιστής'!B12,"")</f>
      </c>
      <c r="D7" s="24">
        <f>IFERROR(C7/B7,"")</f>
      </c>
      <c r="E7" s="11">
        <f>IFERROR(C7/'Υπολογιστής'!$B$13,"")</f>
      </c>
    </row>
    <row r="8" ht="24" customHeight="1" spans="1:5" x14ac:dyDescent="0.25">
      <c r="A8" s="25" t="s">
        <v>60</v>
      </c>
      <c r="B8" s="11">
        <f>IFERROR('Υπολογιστής'!B17,"")</f>
      </c>
      <c r="C8" s="11">
        <f>IFERROR('Υπολογιστής'!B19*('Υπολογιστής'!B12+3),"")</f>
      </c>
      <c r="D8" s="24">
        <f>IFERROR(C8/B8,"")</f>
      </c>
      <c r="E8" s="11">
        <f>IFERROR(C8/'Υπολογιστής'!$B$13,"")</f>
      </c>
    </row>
    <row r="9" ht="24" customHeight="1" spans="1:5" x14ac:dyDescent="0.25">
      <c r="A9" s="5" t="s">
        <v>61</v>
      </c>
      <c r="B9" s="11">
        <f>IFERROR('Υπολογιστής'!B17*0.85,"")</f>
      </c>
      <c r="C9" s="11">
        <f>IFERROR('Υπολογιστής'!B20,"")</f>
      </c>
      <c r="D9" s="24">
        <f>IFERROR(C9/B9,"")</f>
      </c>
      <c r="E9" s="11">
        <f>IFERROR(C9/'Υπολογιστής'!$B$13,"")</f>
      </c>
    </row>
    <row r="10" ht="24" customHeight="1" spans="1:5" x14ac:dyDescent="0.25">
      <c r="A10" s="25" t="s">
        <v>62</v>
      </c>
      <c r="B10" s="11">
        <f>IFERROR('Υπολογιστής'!B17,"")</f>
      </c>
      <c r="C10" s="11">
        <f>IFERROR('Υπολογιστής'!B10*('Υπολογιστής'!B11+0.05)*'Υπολογιστής'!B12,"")</f>
      </c>
      <c r="D10" s="24">
        <f>IFERROR(C10/B10,"")</f>
      </c>
      <c r="E10" s="11">
        <f>IFERROR(C10/'Υπολογιστής'!$B$13,"")</f>
      </c>
    </row>
    <row r="11" ht="14" customHeight="1" x14ac:dyDescent="0.25"/>
    <row r="12" ht="26" customHeight="1" spans="1:5" x14ac:dyDescent="0.25">
      <c r="A12" s="17" t="s">
        <v>32</v>
      </c>
      <c r="B12" s="17"/>
      <c r="C12" s="17"/>
      <c r="D12" s="17"/>
      <c r="E12" s="17"/>
    </row>
  </sheetData>
  <mergeCells count="3">
    <mergeCell ref="A1:E1"/>
    <mergeCell ref="A2:E2"/>
    <mergeCell ref="A12:E12"/>
  </mergeCells>
  <hyperlinks>
    <hyperlink ref="A12" r:id="rId1"/>
  </hyperlinks>
  <printOptions horizontalCentered="1"/>
  <pageMargins left="0.25" right="0.25" top="0.4" bottom="0.4" header="0.2" footer="0.2"/>
  <pageSetup paperSize="9" orientation="portrait"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A13"/>
  <sheetViews>
    <sheetView workbookViewId="0" showGridLines="0"/>
  </sheetViews>
  <sheetFormatPr defaultRowHeight="15" outlineLevelRow="0" outlineLevelCol="0" x14ac:dyDescent="55"/>
  <cols>
    <col min="1" max="1" width="124" customWidth="1"/>
  </cols>
  <sheetData>
    <row r="1" ht="36" customHeight="1" spans="1:1" x14ac:dyDescent="0.25">
      <c r="A1" s="1" t="s">
        <v>63</v>
      </c>
    </row>
    <row r="2" ht="28" customHeight="1" spans="1:1" x14ac:dyDescent="0.25">
      <c r="A2" s="2" t="s">
        <v>64</v>
      </c>
    </row>
    <row r="3" ht="14" customHeight="1" x14ac:dyDescent="0.25"/>
    <row r="4" ht="24" customHeight="1" spans="1:1" x14ac:dyDescent="0.25">
      <c r="A4" s="26" t="s">
        <v>65</v>
      </c>
    </row>
    <row r="5" ht="24" customHeight="1" spans="1:1" x14ac:dyDescent="0.25">
      <c r="A5" s="26" t="s">
        <v>66</v>
      </c>
    </row>
    <row r="6" ht="24" customHeight="1" spans="1:1" x14ac:dyDescent="0.25">
      <c r="A6" s="26" t="s">
        <v>67</v>
      </c>
    </row>
    <row r="7" ht="35" customHeight="1" spans="1:1" x14ac:dyDescent="0.25">
      <c r="A7" s="26" t="s">
        <v>68</v>
      </c>
    </row>
    <row r="8" ht="24" customHeight="1" spans="1:1" x14ac:dyDescent="0.25">
      <c r="A8" s="26" t="s">
        <v>69</v>
      </c>
    </row>
    <row r="9" ht="35" customHeight="1" spans="1:1" x14ac:dyDescent="0.25">
      <c r="A9" s="26" t="s">
        <v>70</v>
      </c>
    </row>
    <row r="10" ht="24" customHeight="1" spans="1:1" x14ac:dyDescent="0.25">
      <c r="A10" s="26" t="s">
        <v>71</v>
      </c>
    </row>
    <row r="11" ht="24" customHeight="1" spans="1:1" x14ac:dyDescent="0.25">
      <c r="A11" s="26" t="s">
        <v>72</v>
      </c>
    </row>
    <row r="12" ht="14" customHeight="1" x14ac:dyDescent="0.25"/>
    <row r="13" ht="26" customHeight="1" spans="1:1" x14ac:dyDescent="0.25">
      <c r="A13" s="17" t="s">
        <v>32</v>
      </c>
    </row>
  </sheetData>
  <hyperlinks>
    <hyperlink ref="A13" r:id="rId1"/>
  </hyperlinks>
  <printOptions horizontalCentered="1"/>
  <pageMargins left="0.25" right="0.25" top="0.4" bottom="0.4" header="0.2" footer="0.2"/>
  <pageSetup paperSize="9" orientation="portrait"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Υπολογιστής</vt:lpstr>
      <vt:lpstr>CAC ανά κανάλι</vt:lpstr>
      <vt:lpstr>Σενάρια</vt:lpstr>
      <vt:lpstr>Οδηγίες χρήσης</vt:lpstr>
    </vt:vector>
  </TitlesOfParts>
  <Company>Manáry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Manáry</dc:creator>
  <dc:title>Υπολογιστής CAC και LTV</dc:title>
  <dc:subject/>
  <dc:description/>
  <cp:keywords/>
  <cp:category/>
  <cp:lastModifiedBy>Unknown</cp:lastModifiedBy>
  <dcterms:created xsi:type="dcterms:W3CDTF">2026-10-14T23:19:25Z</dcterms:created>
  <dcterms:modified xsi:type="dcterms:W3CDTF">2026-10-14T23:19:25Z</dcterms:modified>
</cp:coreProperties>
</file>